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1" documentId="8_{F6102509-58F2-E44D-8FB0-64064E45000F}" xr6:coauthVersionLast="47" xr6:coauthVersionMax="47" xr10:uidLastSave="{3CDD3655-9BC8-4445-9439-DD8552E509BD}"/>
  <bookViews>
    <workbookView xWindow="1780" yWindow="500" windowWidth="27020" windowHeight="17500" firstSheet="1" activeTab="1" xr2:uid="{EB889FC8-85BF-4D74-BD87-C8D0212144FB}"/>
  </bookViews>
  <sheets>
    <sheet name="Equivalencias EPJA" sheetId="46" r:id="rId1"/>
    <sheet name="Especialidad MEC_MANT_AERONAVES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EC_MANT_AERONAVE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MEC_MANT_AERONAVES'!$A$8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MEC_MANT_AERONAVES'!$C$11:$C$471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ESPE'!$A$2:$C$57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39" l="1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67" i="39"/>
  <c r="A6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<sst xmlns="http://schemas.openxmlformats.org/spreadsheetml/2006/main" count="3018" uniqueCount="1559">
  <si>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</si>
  <si>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</si>
  <si>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</si>
  <si>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</si>
  <si>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</si>
  <si>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</si>
  <si>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</si>
  <si>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</si>
  <si>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</si>
  <si>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</si>
  <si>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</si>
  <si>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</si>
  <si>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</si>
  <si>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</si>
  <si>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</si>
  <si>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</si>
  <si>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</si>
  <si>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</si>
  <si>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</si>
  <si>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</si>
  <si>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</si>
  <si>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</si>
  <si>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</si>
  <si>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</si>
  <si>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</si>
  <si>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</si>
  <si>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</si>
  <si>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</si>
  <si>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</si>
  <si>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</si>
  <si>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</si>
  <si>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MECÁNICA_MANTENIMIENTO_DE_AERONAVES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</si>
  <si>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</si>
  <si>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</si>
  <si>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</si>
  <si>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</si>
  <si>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</si>
  <si>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</si>
  <si>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</si>
  <si>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</si>
  <si>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</si>
  <si>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</si>
  <si>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</si>
  <si>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</si>
  <si>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</si>
  <si>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</si>
  <si>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</si>
  <si>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</si>
  <si>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</si>
  <si>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</si>
  <si>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</si>
  <si>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</si>
  <si>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</si>
  <si>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</si>
  <si>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</si>
  <si>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</si>
  <si>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</si>
  <si>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</si>
  <si>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</si>
  <si>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</si>
  <si>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</si>
  <si>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</si>
  <si>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</si>
  <si>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</si>
  <si>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</si>
  <si>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</si>
  <si>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</si>
  <si>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</si>
  <si>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</si>
  <si>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</si>
  <si>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</si>
  <si>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</si>
  <si>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</si>
  <si>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</si>
  <si>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</si>
  <si>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</si>
  <si>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</si>
  <si>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</si>
  <si>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</si>
  <si>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</si>
  <si>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</si>
  <si>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</si>
  <si>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</si>
  <si>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</si>
  <si>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</si>
  <si>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</si>
  <si>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</si>
  <si>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</si>
  <si>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</si>
  <si>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</si>
  <si>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</si>
  <si>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</si>
  <si>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</si>
  <si>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</si>
  <si>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</si>
  <si>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</si>
  <si>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</si>
  <si>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</si>
  <si>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</si>
  <si>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</si>
  <si>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</si>
  <si>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</si>
  <si>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</si>
  <si>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</si>
  <si>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</si>
  <si>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</si>
  <si>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</si>
  <si>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</si>
  <si>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</si>
  <si>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</si>
  <si>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</si>
  <si>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</si>
  <si>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</si>
  <si>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</si>
  <si>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</si>
  <si>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</si>
  <si>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</si>
  <si>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</si>
  <si>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</si>
  <si>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</si>
  <si>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</si>
  <si>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</si>
  <si>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</si>
  <si>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</si>
  <si>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</si>
  <si>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</si>
  <si>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</si>
  <si>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</si>
  <si>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</si>
  <si>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</si>
  <si>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</si>
  <si>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</si>
  <si>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</si>
  <si>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</si>
  <si>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</si>
  <si>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</si>
  <si>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</si>
  <si>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</si>
  <si>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</si>
  <si>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</si>
  <si>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</si>
  <si>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</si>
  <si>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</si>
  <si>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</si>
  <si>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</si>
  <si>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</si>
  <si>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</si>
  <si>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</si>
  <si>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</si>
  <si>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</si>
  <si>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</si>
  <si>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</si>
  <si>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</si>
  <si>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</si>
  <si>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</si>
  <si>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</si>
  <si>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</si>
  <si>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</si>
  <si>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</si>
  <si>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</si>
  <si>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</si>
  <si>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</si>
  <si>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</si>
  <si>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</si>
  <si>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</si>
  <si>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</si>
  <si>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</si>
  <si>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</si>
  <si>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</si>
  <si>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</si>
  <si>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</si>
  <si>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</si>
  <si>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</si>
  <si>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</si>
  <si>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</si>
  <si>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</si>
  <si>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</si>
  <si>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</si>
  <si>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</si>
  <si>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</si>
  <si>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</si>
  <si>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</si>
  <si>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</si>
  <si>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</si>
  <si>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</si>
  <si>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</si>
  <si>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</si>
  <si>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</si>
  <si>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</si>
  <si>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</si>
  <si>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</si>
  <si>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</si>
  <si>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</si>
  <si>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</si>
  <si>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</si>
  <si>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</si>
  <si>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</si>
  <si>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</si>
  <si>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</si>
  <si>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</si>
  <si>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</si>
  <si>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</si>
  <si>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</si>
  <si>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</si>
  <si>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</si>
  <si>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</si>
  <si>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</si>
  <si>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</si>
  <si>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</si>
  <si>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</si>
  <si>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</si>
  <si>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</si>
  <si>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</si>
  <si>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</si>
  <si>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</si>
  <si>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</si>
  <si>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</si>
  <si>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</si>
  <si>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</si>
  <si>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</si>
  <si>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</si>
  <si>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</si>
  <si>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</si>
  <si>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</si>
  <si>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</si>
  <si>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</si>
  <si>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</si>
  <si>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</si>
  <si>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</si>
  <si>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</si>
  <si>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</si>
  <si>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</si>
  <si>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</si>
  <si>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</si>
  <si>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</si>
  <si>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</si>
  <si>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</si>
  <si>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</si>
  <si>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</si>
  <si>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</si>
  <si>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</si>
  <si>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</si>
  <si>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</si>
  <si>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</si>
  <si>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</si>
  <si>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</si>
  <si>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</si>
  <si>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</si>
  <si>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</si>
  <si>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</si>
  <si>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</si>
  <si>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</si>
  <si>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</si>
  <si>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</si>
  <si>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</si>
  <si>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</si>
  <si>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</si>
  <si>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</si>
  <si>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</si>
  <si>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</si>
  <si>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</si>
  <si>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</si>
  <si>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</si>
  <si>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</si>
  <si>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</si>
  <si>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</si>
  <si>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</si>
  <si>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</si>
  <si>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</si>
  <si>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</si>
  <si>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</si>
  <si>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</si>
  <si>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</si>
  <si>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</si>
  <si>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</si>
  <si>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</si>
  <si>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</si>
  <si>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</si>
  <si>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</si>
  <si>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</si>
  <si>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</si>
  <si>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</si>
  <si>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</si>
  <si>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</si>
  <si>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</si>
  <si>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</si>
  <si>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</si>
  <si>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</si>
  <si>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</si>
  <si>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</si>
  <si>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</si>
  <si>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</si>
  <si>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</si>
  <si>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</si>
  <si>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</si>
  <si>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</si>
  <si>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</si>
  <si>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</si>
  <si>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</si>
  <si>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</si>
  <si>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</si>
  <si>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</si>
  <si>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</si>
  <si>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</si>
  <si>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</si>
  <si>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</si>
  <si>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</si>
  <si>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</si>
  <si>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</si>
  <si>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</si>
  <si>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</si>
  <si>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</si>
  <si>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</si>
  <si>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</si>
  <si>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</si>
  <si>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</si>
  <si>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</si>
  <si>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</si>
  <si>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</si>
  <si>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</si>
  <si>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</si>
  <si>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</si>
  <si>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</si>
  <si>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</si>
  <si>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</si>
  <si>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</si>
  <si>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</si>
  <si>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</si>
  <si>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</si>
  <si>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</si>
  <si>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</si>
  <si>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</si>
  <si>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</si>
  <si>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</si>
  <si>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</si>
  <si>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</si>
  <si>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</si>
  <si>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</si>
  <si>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</si>
  <si>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</si>
  <si>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</si>
  <si>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</si>
  <si>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</si>
  <si>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</si>
  <si>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</si>
  <si>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</si>
  <si>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</si>
  <si>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</si>
  <si>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</si>
  <si>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</si>
  <si>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</si>
  <si>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</si>
  <si>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</si>
  <si>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</si>
  <si>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</si>
  <si>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</si>
  <si>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</si>
  <si>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</si>
  <si>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</si>
  <si>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</si>
  <si>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</si>
  <si>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</si>
  <si>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</si>
  <si>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</si>
  <si>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</si>
  <si>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</si>
  <si>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</si>
  <si>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</si>
  <si>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</si>
  <si>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</si>
  <si>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</si>
  <si>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</si>
  <si>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</si>
  <si>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</si>
  <si>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</si>
  <si>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</si>
  <si>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</si>
  <si>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</si>
  <si>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</si>
  <si>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</si>
  <si>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</si>
  <si>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</si>
  <si>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</si>
  <si>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</si>
  <si>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</si>
  <si>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</si>
  <si>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</si>
  <si>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</si>
  <si>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</si>
  <si>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</si>
  <si>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</si>
  <si>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</si>
  <si>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</si>
  <si>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</si>
  <si>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</si>
  <si>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</si>
  <si>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</si>
  <si>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</si>
  <si>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</si>
  <si>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</si>
  <si>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</si>
  <si>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</si>
  <si>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</si>
  <si>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</si>
  <si>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</si>
  <si>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</si>
  <si>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</si>
  <si>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</si>
  <si>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</si>
  <si>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</si>
  <si>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</si>
  <si>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</si>
  <si>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</si>
  <si>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</si>
  <si>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</si>
  <si>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</si>
  <si>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</si>
  <si>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</si>
  <si>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</si>
  <si>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</si>
  <si>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</si>
  <si>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</si>
  <si>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</si>
  <si>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</si>
  <si>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</si>
  <si>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</si>
  <si>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</si>
  <si>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</si>
  <si>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</si>
  <si>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</si>
  <si>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</si>
  <si>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</si>
  <si>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</si>
  <si>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</si>
  <si>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</si>
  <si>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</si>
  <si>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</si>
  <si>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</si>
  <si>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</si>
  <si>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</si>
  <si>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</si>
  <si>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</si>
  <si>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</si>
  <si>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</si>
  <si>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</si>
  <si>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</si>
  <si>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</si>
  <si>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</si>
  <si>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</si>
  <si>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</si>
  <si>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</si>
  <si>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</si>
  <si>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</si>
  <si>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</si>
  <si>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</si>
  <si>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</si>
  <si>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</si>
  <si>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</si>
  <si>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</si>
  <si>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</si>
  <si>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</si>
  <si>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</si>
  <si>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</si>
  <si>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</si>
  <si>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</si>
  <si>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</si>
  <si>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</si>
  <si>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</si>
  <si>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</si>
  <si>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</si>
  <si>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</si>
  <si>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</si>
  <si>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</si>
  <si>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</si>
  <si>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</si>
  <si>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</si>
  <si>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</si>
  <si>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</si>
  <si>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</si>
  <si>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</si>
  <si>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</si>
  <si>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</si>
  <si>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</si>
  <si>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</si>
  <si>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</si>
  <si>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</si>
  <si>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</si>
  <si>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</si>
  <si>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</si>
  <si>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</si>
  <si>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</si>
  <si>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</si>
  <si>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</si>
  <si>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</si>
  <si>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</si>
  <si>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</si>
  <si>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</si>
  <si>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</si>
  <si>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</si>
  <si>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</si>
  <si>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</si>
  <si>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</si>
  <si>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</si>
  <si>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</si>
  <si>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</si>
  <si>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</si>
  <si>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</si>
  <si>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</si>
  <si>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</si>
  <si>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</si>
  <si>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</si>
  <si>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</si>
  <si>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</si>
  <si>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</si>
  <si>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</si>
  <si>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</si>
  <si>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</si>
  <si>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</si>
  <si>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</si>
  <si>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</si>
  <si>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</si>
  <si>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</si>
  <si>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</si>
  <si>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</si>
  <si>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</si>
  <si>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</si>
  <si>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</si>
  <si>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</si>
  <si>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</si>
  <si>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</si>
  <si>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</si>
  <si>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</si>
  <si>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</si>
  <si>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</si>
  <si>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</si>
  <si>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</si>
  <si>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</si>
  <si>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</si>
  <si>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</si>
  <si>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</si>
  <si>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</si>
  <si>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</si>
  <si>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</si>
  <si>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</si>
  <si>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</si>
  <si>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</si>
  <si>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</si>
  <si>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</si>
  <si>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</si>
  <si>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</si>
  <si>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</si>
  <si>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</si>
  <si>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</si>
  <si>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</si>
  <si>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</si>
  <si>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</si>
  <si>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</si>
  <si>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</si>
  <si>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</si>
  <si>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</si>
  <si>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</si>
  <si>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</si>
  <si>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</si>
  <si>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</si>
  <si>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</si>
  <si>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</si>
  <si>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</si>
  <si>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</si>
  <si>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</si>
  <si>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</si>
  <si>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</si>
  <si>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</si>
  <si>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</si>
  <si>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</si>
  <si>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</si>
  <si>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</si>
  <si>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</si>
  <si>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</si>
  <si>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</si>
  <si>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</si>
  <si>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</si>
  <si>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</si>
  <si>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</si>
  <si>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</si>
  <si>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</si>
  <si>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</si>
  <si>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</si>
  <si>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</si>
  <si>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</si>
  <si>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</si>
  <si>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</si>
  <si>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</si>
  <si>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</si>
  <si>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</si>
  <si>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</si>
  <si>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</si>
  <si>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</si>
  <si>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</si>
  <si>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</si>
  <si>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</si>
  <si>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</si>
  <si>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</si>
  <si>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</si>
  <si>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</si>
  <si>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</si>
  <si>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</si>
  <si>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</si>
  <si>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</si>
  <si>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</si>
  <si>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</si>
  <si>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</si>
  <si>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</si>
  <si>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</si>
  <si>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</si>
  <si>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</si>
  <si>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</si>
  <si>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</si>
  <si>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</si>
  <si>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</si>
  <si>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</si>
  <si>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</si>
  <si>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</si>
  <si>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</si>
  <si>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</si>
  <si>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</si>
  <si>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</si>
  <si>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</si>
  <si>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</si>
  <si>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</si>
  <si>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</si>
  <si>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</si>
  <si>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</si>
  <si>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</si>
  <si>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</si>
  <si>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</si>
  <si>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</si>
  <si>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</si>
  <si>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</si>
  <si>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</si>
  <si>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</si>
  <si>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</si>
  <si>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</si>
  <si>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</si>
  <si>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</si>
  <si>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</si>
  <si>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</si>
  <si>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</si>
  <si>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</si>
  <si>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</si>
  <si>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</si>
  <si>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</si>
  <si>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</si>
  <si>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</si>
  <si>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</si>
  <si>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</si>
  <si>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</si>
  <si>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</si>
  <si>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</si>
  <si>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</si>
  <si>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</si>
  <si>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</si>
  <si>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</si>
  <si>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</si>
  <si>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</si>
  <si>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</si>
  <si>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</si>
  <si>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</si>
  <si>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</si>
  <si>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</si>
  <si>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</si>
  <si>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</si>
  <si>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</si>
  <si>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</si>
  <si>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</si>
  <si>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</si>
  <si>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</si>
  <si>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</si>
  <si>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</si>
  <si>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</si>
  <si>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</si>
  <si>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</si>
  <si>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</si>
  <si>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</si>
  <si>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</si>
  <si>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</si>
  <si>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</si>
  <si>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</si>
  <si>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</si>
  <si>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</si>
  <si>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</si>
  <si>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</si>
  <si>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</si>
  <si>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</si>
  <si>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</si>
  <si>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</si>
  <si>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</si>
  <si>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</si>
  <si>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</si>
  <si>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</si>
  <si>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</si>
  <si>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</si>
  <si>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</si>
  <si>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</si>
  <si>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</si>
  <si>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</si>
  <si>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</si>
  <si>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</si>
  <si>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</si>
  <si>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</si>
  <si>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</si>
  <si>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</si>
  <si>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</si>
  <si>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</si>
  <si>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</si>
  <si>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</si>
  <si>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</si>
  <si>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</si>
  <si>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</si>
  <si>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</si>
  <si>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</si>
  <si>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</si>
  <si>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</si>
  <si>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</si>
  <si>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</si>
  <si>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</si>
  <si>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</si>
  <si>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</si>
  <si>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</si>
  <si>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</si>
  <si>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</si>
  <si>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</si>
  <si>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</si>
  <si>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</si>
  <si>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</si>
  <si>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</si>
  <si>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</si>
  <si>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</si>
  <si>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</si>
  <si>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</si>
  <si>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</si>
  <si>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</si>
  <si>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</si>
  <si>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</si>
  <si>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</si>
  <si>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</si>
  <si>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</si>
  <si>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</si>
  <si>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</si>
  <si>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</si>
  <si>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</si>
  <si>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</si>
  <si>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</si>
  <si>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</si>
  <si>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</si>
  <si>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</si>
  <si>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</si>
  <si>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</si>
  <si>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</si>
  <si>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</si>
  <si>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</si>
  <si>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</si>
  <si>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</si>
  <si>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</si>
  <si>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</si>
  <si>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</si>
  <si>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</si>
  <si>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</si>
  <si>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</si>
  <si>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</si>
  <si>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</si>
  <si>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</si>
  <si>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</si>
  <si>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</si>
  <si>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</si>
  <si>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</si>
  <si>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</si>
  <si>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</si>
  <si>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</si>
  <si>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</si>
  <si>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</si>
  <si>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</si>
  <si>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</si>
  <si>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</si>
  <si>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</si>
  <si>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</si>
  <si>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</si>
  <si>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</si>
  <si>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</si>
  <si>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</si>
  <si>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</si>
  <si>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</si>
  <si>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</si>
  <si>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</si>
  <si>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</si>
  <si>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</si>
  <si>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</si>
  <si>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</si>
  <si>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</si>
  <si>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</si>
  <si>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</si>
  <si>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</si>
  <si>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</si>
  <si>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</si>
  <si>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</si>
  <si>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</si>
  <si>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</si>
  <si>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</si>
  <si>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</si>
  <si>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</si>
  <si>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</si>
  <si>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</si>
  <si>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</si>
  <si>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</si>
  <si>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</si>
  <si>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</si>
  <si>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</si>
  <si>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</si>
  <si>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</si>
  <si>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</si>
  <si>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</si>
  <si>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</si>
  <si>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</si>
  <si>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</si>
  <si>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</si>
  <si>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</si>
  <si>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</si>
  <si>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</si>
  <si>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</si>
  <si>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</si>
  <si>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</si>
  <si>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</si>
  <si>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</si>
  <si>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</si>
  <si>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</si>
  <si>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</si>
  <si>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</si>
  <si>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</si>
  <si>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</si>
  <si>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</si>
  <si>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</si>
  <si>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</si>
  <si>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</si>
  <si>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</si>
  <si>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</si>
  <si>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</si>
  <si>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</si>
  <si>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</si>
  <si>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</si>
  <si>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</si>
  <si>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</si>
  <si>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</si>
  <si>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</si>
  <si>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</si>
  <si>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</si>
  <si>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</si>
  <si>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</si>
  <si>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</si>
  <si>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</si>
  <si>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</si>
  <si>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</si>
  <si>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</si>
  <si>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</si>
  <si>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</si>
  <si>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</si>
  <si>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</si>
  <si>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</si>
  <si>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</si>
  <si>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</si>
  <si>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</si>
  <si>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</si>
  <si>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</si>
  <si>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</si>
  <si>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</si>
  <si>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</si>
  <si>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</si>
  <si>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</si>
  <si>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</si>
  <si>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</si>
  <si>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</si>
  <si>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</si>
  <si>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</si>
  <si>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</si>
  <si>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</si>
  <si>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</si>
  <si>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</si>
  <si>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</si>
  <si>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</si>
  <si>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</si>
  <si>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</si>
  <si>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</si>
  <si>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</si>
  <si>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</si>
  <si>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</si>
  <si>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</si>
  <si>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</si>
  <si>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</si>
  <si>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</si>
  <si>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</si>
  <si>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</si>
  <si>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</si>
  <si>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</si>
  <si>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</si>
  <si>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</si>
  <si>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</si>
  <si>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</si>
  <si>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</si>
  <si>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</si>
  <si>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</si>
  <si>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</si>
  <si>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</si>
  <si>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</si>
  <si>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</si>
  <si>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</si>
  <si>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</si>
  <si>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</si>
  <si>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</si>
  <si>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</si>
  <si>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</si>
  <si>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</si>
  <si>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</si>
  <si>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</si>
  <si>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</si>
  <si>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</si>
  <si>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</si>
  <si>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</si>
  <si>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</si>
  <si>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</si>
  <si>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</si>
  <si>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</si>
  <si>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</si>
  <si>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</si>
  <si>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</si>
  <si>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</si>
  <si>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</si>
  <si>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</si>
  <si>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</si>
  <si>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</si>
  <si>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</si>
  <si>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</si>
  <si>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</si>
  <si>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</si>
  <si>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</si>
  <si>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</si>
  <si>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</si>
  <si>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</si>
  <si>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</si>
  <si>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</si>
  <si>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</si>
  <si>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</si>
  <si>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</si>
  <si>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</si>
  <si>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</si>
  <si>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</si>
  <si>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</si>
  <si>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</si>
  <si>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</si>
  <si>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</si>
  <si>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</si>
  <si>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</si>
  <si>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</si>
  <si>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</si>
  <si>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</si>
  <si>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</si>
  <si>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</si>
  <si>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</si>
  <si>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</si>
  <si>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</si>
  <si>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</si>
  <si>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</si>
  <si>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</si>
  <si>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</si>
  <si>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</si>
  <si>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</si>
  <si>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</si>
  <si>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</si>
  <si>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</si>
  <si>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</si>
  <si>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</si>
  <si>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</si>
  <si>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</si>
  <si>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</si>
  <si>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</si>
  <si>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</si>
  <si>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</si>
  <si>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</si>
  <si>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</si>
  <si>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</si>
  <si>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</si>
  <si>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</si>
  <si>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</si>
  <si>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</si>
  <si>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</si>
  <si>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</si>
  <si>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</si>
  <si>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</si>
  <si>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</si>
  <si>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</si>
  <si>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</si>
  <si>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</si>
  <si>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</si>
  <si>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</si>
  <si>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</si>
  <si>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</si>
  <si>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</si>
  <si>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</si>
  <si>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</si>
  <si>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</si>
  <si>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</si>
  <si>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</si>
  <si>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</si>
  <si>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</si>
  <si>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</si>
  <si>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</si>
  <si>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</si>
  <si>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</si>
  <si>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</si>
  <si>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</si>
  <si>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</si>
  <si>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</si>
  <si>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</si>
  <si>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</si>
  <si>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</si>
  <si>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</si>
  <si>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</si>
  <si>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</si>
  <si>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</si>
  <si>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</si>
  <si>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</si>
  <si>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</si>
  <si>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</si>
  <si>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</si>
  <si>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</si>
  <si>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</si>
  <si>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</si>
  <si>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</si>
  <si>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</si>
  <si>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</si>
  <si>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</si>
  <si>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</si>
  <si>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</si>
  <si>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</si>
  <si>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</si>
  <si>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</si>
  <si>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</si>
  <si>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</si>
  <si>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</si>
  <si>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</si>
  <si>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</si>
  <si>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</si>
  <si>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</si>
  <si>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</si>
  <si>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</si>
  <si>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</si>
  <si>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</si>
  <si>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</si>
  <si>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</si>
  <si>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</si>
  <si>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</si>
  <si>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</si>
  <si>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</si>
  <si>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</si>
  <si>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</si>
  <si>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</si>
  <si>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</si>
  <si>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</si>
  <si>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</si>
  <si>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</si>
  <si>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</si>
  <si>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</si>
  <si>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</si>
  <si>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</si>
  <si>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</si>
  <si>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</si>
  <si>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</si>
  <si>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</si>
  <si>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</si>
  <si>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</si>
  <si>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</si>
  <si>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</si>
  <si>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</si>
  <si>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</si>
  <si>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</si>
  <si>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</si>
  <si>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</si>
  <si>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</si>
  <si>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</si>
  <si>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</si>
  <si>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</si>
  <si>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</si>
  <si>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</si>
  <si>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</si>
  <si>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</si>
  <si>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</si>
  <si>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</si>
  <si>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</si>
  <si>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</si>
  <si>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</si>
  <si>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</si>
  <si>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</si>
  <si>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</si>
  <si>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</si>
  <si>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</si>
  <si>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</si>
  <si>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</si>
  <si>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</si>
  <si>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</si>
  <si>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</si>
  <si>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</si>
  <si>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</si>
  <si>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</si>
  <si>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</si>
  <si>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</si>
  <si>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</si>
  <si>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</si>
  <si>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</si>
  <si>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</si>
  <si>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</si>
  <si>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</si>
  <si>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</si>
  <si>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</si>
  <si>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</si>
  <si>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</si>
  <si>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</si>
  <si>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</si>
  <si>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</si>
  <si>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</si>
  <si>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</si>
  <si>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</si>
  <si>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</si>
  <si>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</si>
  <si>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</si>
  <si>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</si>
  <si>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</si>
  <si>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</si>
  <si>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</si>
  <si>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</si>
  <si>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</si>
  <si>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</si>
  <si>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</si>
  <si>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</si>
  <si>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</si>
  <si>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</si>
  <si>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</si>
  <si>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</si>
  <si>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</si>
  <si>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</si>
  <si>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</si>
  <si>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</si>
  <si>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</si>
  <si>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</si>
  <si>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</si>
  <si>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</si>
  <si>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</si>
  <si>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</si>
  <si>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</si>
  <si>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</si>
  <si>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</si>
  <si>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</si>
  <si>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</si>
  <si>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</si>
  <si>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</si>
  <si>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</si>
  <si>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</si>
  <si>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</si>
  <si>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</si>
  <si>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</si>
  <si>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</si>
  <si>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</si>
  <si>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</si>
  <si>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</si>
  <si>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</si>
  <si>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</si>
  <si>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</si>
  <si>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</si>
  <si>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</si>
  <si>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</si>
  <si>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</si>
  <si>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</si>
  <si>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</si>
  <si>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</si>
  <si>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</si>
  <si>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</si>
  <si>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</si>
  <si>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</si>
  <si>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</si>
  <si>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</si>
  <si>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</si>
  <si>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</si>
  <si>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</si>
  <si>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</si>
  <si>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</si>
  <si>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</si>
  <si>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</si>
  <si>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</si>
  <si>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</si>
  <si>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</si>
  <si>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</si>
  <si>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</si>
  <si>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</si>
  <si>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</si>
  <si>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</si>
  <si>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</si>
  <si>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</si>
  <si>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</si>
  <si>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</si>
  <si>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</si>
  <si>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</si>
  <si>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</si>
  <si>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</si>
  <si>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</si>
  <si>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</si>
  <si>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</si>
  <si>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</si>
  <si>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</si>
  <si>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</si>
  <si>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</si>
  <si>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</si>
  <si>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</si>
  <si>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</si>
  <si>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</si>
  <si>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</si>
  <si>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</si>
  <si>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</si>
  <si>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</si>
  <si>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</si>
  <si>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</si>
  <si>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</si>
  <si>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</si>
  <si>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</si>
  <si>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</si>
  <si>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</si>
  <si>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</si>
  <si>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</si>
  <si>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</si>
  <si>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</si>
  <si>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</si>
  <si>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</si>
  <si>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</si>
  <si>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</si>
  <si>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</si>
  <si>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</si>
  <si>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</si>
  <si>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</si>
  <si>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</si>
  <si>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</si>
  <si>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</si>
  <si>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</si>
  <si>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</si>
  <si>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</si>
  <si>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</si>
  <si>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</si>
  <si>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</si>
  <si>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</si>
  <si>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</si>
  <si>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</si>
  <si>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</si>
  <si>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</si>
  <si>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</si>
  <si>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</si>
  <si>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</si>
  <si>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</si>
  <si>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</si>
  <si>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</si>
  <si>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</si>
  <si>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</si>
  <si>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</si>
  <si>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</si>
  <si>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</si>
  <si>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</si>
  <si>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</si>
  <si>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</si>
  <si>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</si>
  <si>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</si>
  <si>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</si>
  <si>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</si>
  <si>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</si>
  <si>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</si>
  <si>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</si>
  <si>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</si>
  <si>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</si>
  <si>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</si>
  <si>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</si>
  <si>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</si>
  <si>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</si>
  <si>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</si>
  <si>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</si>
  <si>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</si>
  <si>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</si>
  <si>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</si>
  <si>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</si>
  <si>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</si>
  <si>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</si>
  <si>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</si>
  <si>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</si>
  <si>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</si>
  <si>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</si>
  <si>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</si>
  <si>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</si>
  <si>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</si>
  <si>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</si>
  <si>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</si>
  <si>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</si>
  <si>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</si>
  <si>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</si>
  <si>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</si>
  <si>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</si>
  <si>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</si>
  <si>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</si>
  <si>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</si>
  <si>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</si>
  <si>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</si>
  <si>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</si>
  <si>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</si>
  <si>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</si>
  <si>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</si>
  <si>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</si>
  <si>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</si>
  <si>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</si>
  <si>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</si>
  <si>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</si>
  <si>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</si>
  <si>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</si>
  <si>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</si>
  <si>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</si>
  <si>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</si>
  <si>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</si>
  <si>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</si>
  <si>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</si>
  <si>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</si>
  <si>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</si>
  <si>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</si>
  <si>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</si>
  <si>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</si>
  <si>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</si>
  <si>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</si>
  <si>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</si>
  <si>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</si>
  <si>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</si>
  <si>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</si>
  <si>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</si>
  <si>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</si>
  <si>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</si>
  <si>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</si>
  <si>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</si>
  <si>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</si>
  <si>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</si>
  <si>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</si>
  <si>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</si>
  <si>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</si>
  <si>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</si>
  <si>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</si>
  <si>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</si>
  <si>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</si>
  <si>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</si>
  <si>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</si>
  <si>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</si>
  <si>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</si>
  <si>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</si>
  <si>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</si>
  <si>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</si>
  <si>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</si>
  <si>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</si>
  <si>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</si>
  <si>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</si>
  <si>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</si>
  <si>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</si>
  <si>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</si>
  <si>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</si>
  <si>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</si>
  <si>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</si>
  <si>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</si>
  <si>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 xml:space="preserve">Compresor </t>
  </si>
  <si>
    <t>E</t>
  </si>
  <si>
    <t>Esmeril de banco</t>
  </si>
  <si>
    <t xml:space="preserve">Estación soldadora </t>
  </si>
  <si>
    <t xml:space="preserve">Fuente de poder regulable </t>
  </si>
  <si>
    <t>G/5</t>
  </si>
  <si>
    <t xml:space="preserve">Generador de frecuencia </t>
  </si>
  <si>
    <t>Juego de gatas hidráulicas</t>
  </si>
  <si>
    <t>Martillo neumático</t>
  </si>
  <si>
    <t>G/2</t>
  </si>
  <si>
    <t xml:space="preserve">Plegadora </t>
  </si>
  <si>
    <t xml:space="preserve">Rápido de 90° </t>
  </si>
  <si>
    <t>Roladora</t>
  </si>
  <si>
    <t>Sierra recta de corte neumática</t>
  </si>
  <si>
    <t>Taladro de pedestal</t>
  </si>
  <si>
    <t>Taladro neumático</t>
  </si>
  <si>
    <t>INSTRUMENTOS</t>
  </si>
  <si>
    <t>Amperímetro</t>
  </si>
  <si>
    <t>I</t>
  </si>
  <si>
    <t xml:space="preserve">Contador y generador de frecuencia </t>
  </si>
  <si>
    <t xml:space="preserve">Flexómetro </t>
  </si>
  <si>
    <t xml:space="preserve">Instrumento de prueba y calibración NAV 402 AP </t>
  </si>
  <si>
    <t>Micrómetros</t>
  </si>
  <si>
    <t xml:space="preserve">Multitester digital </t>
  </si>
  <si>
    <t>Nivel</t>
  </si>
  <si>
    <t xml:space="preserve">Osciloscopio </t>
  </si>
  <si>
    <t>Pie de metro</t>
  </si>
  <si>
    <t xml:space="preserve">Regla metálica </t>
  </si>
  <si>
    <t>Reloj comparador</t>
  </si>
  <si>
    <t xml:space="preserve">Set de prueba estática </t>
  </si>
  <si>
    <t>Tensiómetro</t>
  </si>
  <si>
    <t xml:space="preserve">Verificador DME Transponder ATC 600 </t>
  </si>
  <si>
    <t xml:space="preserve">Voltímetro </t>
  </si>
  <si>
    <t>Watímetro</t>
  </si>
  <si>
    <t>HERRAMIENTAS, IMPLEMENTOS Y UTENSILIOS</t>
  </si>
  <si>
    <t>Aceitera</t>
  </si>
  <si>
    <t>Banquillo</t>
  </si>
  <si>
    <t xml:space="preserve">Barra contrarremachadora </t>
  </si>
  <si>
    <t>Barrote de fuerza</t>
  </si>
  <si>
    <t>Carro porta herramientas</t>
  </si>
  <si>
    <t>G/10</t>
  </si>
  <si>
    <t xml:space="preserve">Cautín </t>
  </si>
  <si>
    <t xml:space="preserve">Cautín pistola </t>
  </si>
  <si>
    <t xml:space="preserve">Chicharra espiga </t>
  </si>
  <si>
    <t>Elementos de protección personal. EPP</t>
  </si>
  <si>
    <t>Extractores</t>
  </si>
  <si>
    <t>Grasera</t>
  </si>
  <si>
    <t xml:space="preserve">Juego de alicates </t>
  </si>
  <si>
    <t xml:space="preserve">Juego de dados </t>
  </si>
  <si>
    <t xml:space="preserve">Juego de destornilladores </t>
  </si>
  <si>
    <t>Juego de imanes</t>
  </si>
  <si>
    <t xml:space="preserve">Juego de llaves allen </t>
  </si>
  <si>
    <t xml:space="preserve">Juego de llaves punta y corona </t>
  </si>
  <si>
    <t>Lupa con luz</t>
  </si>
  <si>
    <t>Mueble para guardar aceite y líquidos</t>
  </si>
  <si>
    <t>Mueble para guardar herramientas</t>
  </si>
  <si>
    <t>Pinzas cocodrilos</t>
  </si>
  <si>
    <t>Receptáculo para recibir líquidos</t>
  </si>
  <si>
    <t>Wire twisters</t>
  </si>
  <si>
    <t>MATERIAL INTERACTIVO (DIDÁCTICO)</t>
  </si>
  <si>
    <t>Avión</t>
  </si>
  <si>
    <t>Aviones del LIAW</t>
  </si>
  <si>
    <t>Motores recíprocos y a reacción</t>
  </si>
  <si>
    <t>Protoboard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</si>
  <si>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</si>
  <si>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</si>
  <si>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</si>
  <si>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</si>
  <si>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</si>
  <si>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</si>
  <si>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</si>
  <si>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</si>
  <si>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Desarmar, armar y probar las unidades y sistemas asociados de los motores recíprocos y a reacción, de acuerdo a las indicaciones del manual de mantenimiento del fabricante y a las publicaciones técnicas aplicables, respetando las normas ambientales, de higiene, seguridad y actuación humana. </t>
  </si>
  <si>
    <t>ACUICULTURA</t>
  </si>
  <si>
    <t>29.06</t>
  </si>
  <si>
    <t>Complementar</t>
  </si>
  <si>
    <t xml:space="preserve">2. Realizar el mantenimiento de los sistemas de la aeronave, utilizando diagramas y esquemas técnicos, de acuerdo a lo establecido en los manuales del fabricante y publicaciones técnicas relacionadas, respetando las normas ambientales de higiene, seguridad y actuación humana. </t>
  </si>
  <si>
    <t>ADMINISTRACIÓN_MENCIÓN_LOGÍSTICA</t>
  </si>
  <si>
    <t>29.07</t>
  </si>
  <si>
    <t xml:space="preserve">3. Inspeccionar y reparar los elementos estructurales internos y externos de la aeronave, empenaje, fuselaje, alas, tren de aterrizaje e interior de la aeronave, de acuerdo a las especificaciones de los manuales de mantenimiento estructurales del fabricante de la aeronave. </t>
  </si>
  <si>
    <t>ADMINISTRACIÓN_MENCIÓN_RRHH</t>
  </si>
  <si>
    <t xml:space="preserve">4. Realizar mantenimiento de los controles de vuelo de la aeronave, superficies primarias, secundarias y auxiliares, aplicando los principios de la aerodinámica y de acuerdo al manual de mantenimiento de la aeronave. </t>
  </si>
  <si>
    <t>AGROPECUARIA_MENCIÓN_AGRICULTURA</t>
  </si>
  <si>
    <t xml:space="preserve">5. Llevar a cabo tareas de mantenimiento de aeronaves basándose en la comprensión y utilización de la información técnica contenida en manuales y documentos técnicos en idioma inglés. </t>
  </si>
  <si>
    <t>AGROPECUARIA_MENCIÓN_PECUARIA</t>
  </si>
  <si>
    <t xml:space="preserve">6. Inspeccionar en forma visual, considerando los diagramas establecidos en el manual de mantenimiento de la aeronave, e identificar con instrumentos fallas y discrepancias de los sistemas eléctricos y electrónicos, además de informar oportunamente para su reparación. </t>
  </si>
  <si>
    <t>AGROPECUARIA_MENCIÓN_VITIVINÍCOLA</t>
  </si>
  <si>
    <t>7. Registrar e informar las acciones del mantenimiento efectuado, de acuerdo a la normativa aeronáutica vigente.</t>
  </si>
  <si>
    <t>ASISTENCIA_EN_GEOLOGÍA</t>
  </si>
  <si>
    <t>ATENCIÓN_DE_PÁRVULOS</t>
  </si>
  <si>
    <t>ATENCIÓN_ENFERMERÍA_MENCIÓN_ADULTOS_MAYORES</t>
  </si>
  <si>
    <t>ATENCION_ENFERMERÍA_MENCIÓN_ENFERMERÍA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</si>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</sst>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3" priority="2" operator="containsText" text="Sí">
      <formula>NOT(ISERROR(SEARCH("Sí",A3)))</formula>
    </cfRule>
  </conditionalFormatting>
  <conditionalFormatting sqref="A4:B14">
    <cfRule type="containsText" dxfId="52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8" t="s">
        <v>26</v>
      </c>
      <c r="B3" s="86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66" ca="1">INDIRECT(ESPECIALIDAD)</f>
        <v>MÁQUINAS Y EQUIPOS</v>
      </c>
      <c r="B11" s="48" t="str">
        <f ca="1"/>
        <v xml:space="preserve">Compresor </v>
      </c>
      <c r="C11" s="48" t="str">
        <f ca="1"/>
        <v>E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de banco</v>
      </c>
      <c r="C12" s="47" t="str">
        <f ca="1"/>
        <v>E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Estación soldadora </v>
      </c>
      <c r="C13" s="47" t="str">
        <f ca="1"/>
        <v>E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 xml:space="preserve">Fuente de poder regulable 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 xml:space="preserve">Generador de frecuencia </v>
      </c>
      <c r="C15" s="47" t="str">
        <f ca="1"/>
        <v>E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Juego de gatas hidráulicas</v>
      </c>
      <c r="C16" s="47" t="str">
        <f ca="1"/>
        <v>E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Martillo neumático</v>
      </c>
      <c r="C17" s="47" t="str">
        <f ca="1"/>
        <v>G/2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 xml:space="preserve">Plegadora </v>
      </c>
      <c r="C18" s="47" t="str">
        <f ca="1"/>
        <v>E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 xml:space="preserve">Rápido de 90° </v>
      </c>
      <c r="C19" s="47" t="str">
        <f ca="1"/>
        <v>E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Roladora</v>
      </c>
      <c r="C20" s="47" t="str">
        <f ca="1"/>
        <v>E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Sierra recta de corte neumática</v>
      </c>
      <c r="C21" s="47" t="str">
        <f ca="1"/>
        <v>G/2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Taladro de pedestal</v>
      </c>
      <c r="C22" s="47" t="str">
        <f ca="1"/>
        <v>G/5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Taladro neumático</v>
      </c>
      <c r="C23" s="47" t="str">
        <f ca="1"/>
        <v>G/2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INSTRUMENTOS</v>
      </c>
      <c r="B24" s="47" t="str">
        <f ca="1"/>
        <v>Amperímetro</v>
      </c>
      <c r="C24" s="47" t="str">
        <f ca="1"/>
        <v>I</v>
      </c>
      <c r="E24" s="40"/>
      <c r="F24" s="40"/>
      <c r="J24" s="68">
        <f t="shared" si="0"/>
        <v>0</v>
      </c>
      <c r="S24" s="39" t="str">
        <f t="shared" ca="1" si="1"/>
        <v>INSTRUMENTOS</v>
      </c>
    </row>
    <row r="25" spans="1:19">
      <c r="A25" s="47" t="str">
        <f ca="1"/>
        <v>INSTRUMENTOS</v>
      </c>
      <c r="B25" s="47" t="str">
        <f ca="1"/>
        <v xml:space="preserve">Contador y generador de frecuencia </v>
      </c>
      <c r="C25" s="47" t="str">
        <f ca="1"/>
        <v>G/5</v>
      </c>
      <c r="E25" s="40"/>
      <c r="F25" s="40"/>
      <c r="J25" s="68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 xml:space="preserve">Flexómetro </v>
      </c>
      <c r="C26" s="47" t="str">
        <f ca="1"/>
        <v>I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 xml:space="preserve">Instrumento de prueba y calibración NAV 402 AP </v>
      </c>
      <c r="C27" s="47" t="str">
        <f ca="1"/>
        <v>E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Micrómetros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 xml:space="preserve">Multitester digital </v>
      </c>
      <c r="C29" s="47" t="str">
        <f ca="1"/>
        <v>I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Nivel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 xml:space="preserve">Osciloscopio </v>
      </c>
      <c r="C31" s="47" t="str">
        <f ca="1"/>
        <v>G/5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Pie de metro</v>
      </c>
      <c r="C32" s="47" t="str">
        <f ca="1"/>
        <v>I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 xml:space="preserve">Regla metálica </v>
      </c>
      <c r="C33" s="47" t="str">
        <f ca="1"/>
        <v>I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Reloj comparador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 xml:space="preserve">Set de prueba estática </v>
      </c>
      <c r="C35" s="48" t="str">
        <f ca="1"/>
        <v>G/5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Tensiómetro</v>
      </c>
      <c r="C36" s="48" t="str">
        <f ca="1"/>
        <v>G/5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 xml:space="preserve">Verificador DME Transponder ATC 600 </v>
      </c>
      <c r="C37" s="48" t="str">
        <f ca="1"/>
        <v>E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 xml:space="preserve">Voltímetro </v>
      </c>
      <c r="C38" s="48" t="str">
        <f ca="1"/>
        <v>I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8" t="str">
        <f ca="1"/>
        <v>Watímetro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INSTRUMENTOS</v>
      </c>
    </row>
    <row r="40" spans="1:19">
      <c r="A40" s="48" t="str">
        <f ca="1"/>
        <v>HERRAMIENTAS, IMPLEMENTOS Y UTENSILIOS</v>
      </c>
      <c r="B40" s="48" t="str">
        <f ca="1"/>
        <v>Aceitera</v>
      </c>
      <c r="C40" s="48" t="str">
        <f ca="1"/>
        <v>G/5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>Banquillo</v>
      </c>
      <c r="C41" s="48" t="str">
        <f ca="1"/>
        <v>G/5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 xml:space="preserve">Barra contrarremachadora 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>Barrote de fuerza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>Carro porta herramientas</v>
      </c>
      <c r="C44" s="48" t="str">
        <f ca="1"/>
        <v>G/10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 xml:space="preserve">Cautín </v>
      </c>
      <c r="C45" s="48" t="str">
        <f ca="1"/>
        <v>G/5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 xml:space="preserve">Cautín pistola </v>
      </c>
      <c r="C46" s="48" t="str">
        <f ca="1"/>
        <v>G/5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 xml:space="preserve">Chicharra espiga </v>
      </c>
      <c r="C47" s="48" t="str">
        <f ca="1"/>
        <v>G/5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>Elementos de protección personal. EPP</v>
      </c>
      <c r="C48" s="48" t="str">
        <f ca="1"/>
        <v>I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Extractores</v>
      </c>
      <c r="C49" s="48" t="str">
        <f ca="1"/>
        <v>G/2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Grasera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 xml:space="preserve">Juego de alicates 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Juego de dados </v>
      </c>
      <c r="C52" s="48" t="str">
        <f ca="1"/>
        <v>G/2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Juego de destornilladores 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Juego de imanes</v>
      </c>
      <c r="C54" s="48" t="str">
        <f ca="1"/>
        <v>G/10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 xml:space="preserve">Juego de llaves allen </v>
      </c>
      <c r="C55" s="48" t="str">
        <f ca="1"/>
        <v>G/5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 xml:space="preserve">Juego de llaves punta y corona 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>Lupa con luz</v>
      </c>
      <c r="C57" s="48" t="str">
        <f ca="1"/>
        <v>G/5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>Mueble para guardar aceite y líquidos</v>
      </c>
      <c r="C58" s="48" t="str">
        <f ca="1"/>
        <v>E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Mueble para guardar herramientas</v>
      </c>
      <c r="C59" s="48" t="str">
        <f ca="1"/>
        <v>E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Pinzas cocodrilos</v>
      </c>
      <c r="C60" s="48" t="str">
        <f ca="1"/>
        <v>G/5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Receptáculo para recibir líquidos</v>
      </c>
      <c r="C61" s="48" t="str">
        <f ca="1"/>
        <v>E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Wire twisters</v>
      </c>
      <c r="C62" s="48" t="str">
        <f ca="1"/>
        <v>G/5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MATERIAL INTERACTIVO (DIDÁCTICO)</v>
      </c>
      <c r="B63" s="48" t="str">
        <f ca="1"/>
        <v>Avión</v>
      </c>
      <c r="C63" s="48" t="str">
        <f ca="1"/>
        <v>E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MATERIAL INTERACTIVO (DIDÁCTICO)</v>
      </c>
    </row>
    <row r="64" spans="1:19">
      <c r="A64" s="48" t="str">
        <f ca="1"/>
        <v>MATERIAL INTERACTIVO (DIDÁCTICO)</v>
      </c>
      <c r="B64" s="48" t="str">
        <f ca="1"/>
        <v>Aviones del LIAW</v>
      </c>
      <c r="C64" s="48" t="str">
        <f ca="1"/>
        <v>E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MATERIAL INTERACTIVO (DIDÁCTICO)</v>
      </c>
    </row>
    <row r="65" spans="1:19">
      <c r="A65" s="48" t="str">
        <f ca="1"/>
        <v>MATERIAL INTERACTIVO (DIDÁCTICO)</v>
      </c>
      <c r="B65" s="48" t="str">
        <f ca="1"/>
        <v>Motores recíprocos y a reacción</v>
      </c>
      <c r="C65" s="48" t="str">
        <f ca="1"/>
        <v>E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MATERIAL INTERACTIVO (DIDÁCTICO)</v>
      </c>
    </row>
    <row r="66" spans="1:19">
      <c r="A66" s="48" t="str">
        <f ca="1"/>
        <v>MATERIAL INTERACTIVO (DIDÁCTICO)</v>
      </c>
      <c r="B66" s="48" t="str">
        <f ca="1"/>
        <v>Protoboard</v>
      </c>
      <c r="C66" s="48" t="str">
        <f ca="1"/>
        <v>E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MATERIAL INTERACTIVO (DIDÁCTICO)</v>
      </c>
    </row>
    <row r="67" spans="1:19">
      <c r="A67" s="48" t="str">
        <f>IFERROR(VLOOKUP(B67,'equip ESPE'!$B$2:$D$57,3,0),"")</f>
        <v/>
      </c>
      <c r="B67" s="40"/>
      <c r="C67" s="48" t="str">
        <f>IFERROR(VLOOKUP(B67,'equip ESPE'!$B$2:$D$57,2,0),"")</f>
        <v/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si="1"/>
        <v/>
      </c>
    </row>
    <row r="68" spans="1:19">
      <c r="A68" s="48" t="str">
        <f>IFERROR(VLOOKUP(B68,'equip ESPE'!$B$2:$D$57,3,0),"")</f>
        <v/>
      </c>
      <c r="B68" s="40"/>
      <c r="C68" s="48" t="str">
        <f>IFERROR(VLOOKUP(B68,'equip ESPE'!$B$2:$D$57,2,0),"")</f>
        <v/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si="1"/>
        <v/>
      </c>
    </row>
    <row r="69" spans="1:19">
      <c r="A69" s="48" t="str">
        <f>IFERROR(VLOOKUP(B69,'equip ESPE'!$B$2:$D$57,3,0),"")</f>
        <v/>
      </c>
      <c r="B69" s="40"/>
      <c r="C69" s="48" t="str">
        <f>IFERROR(VLOOKUP(B69,'equip ESPE'!$B$2:$D$57,2,0),"")</f>
        <v/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si="1"/>
        <v/>
      </c>
    </row>
    <row r="70" spans="1:19">
      <c r="A70" s="48" t="str">
        <f>IFERROR(VLOOKUP(B70,'equip ESPE'!$B$2:$D$57,3,0),"")</f>
        <v/>
      </c>
      <c r="B70" s="40"/>
      <c r="C70" s="48" t="str">
        <f>IFERROR(VLOOKUP(B70,'equip ESPE'!$B$2:$D$57,2,0),"")</f>
        <v/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si="1"/>
        <v/>
      </c>
    </row>
    <row r="71" spans="1:19">
      <c r="A71" s="48" t="str">
        <f>IFERROR(VLOOKUP(B71,'equip ESPE'!$B$2:$D$57,3,0),"")</f>
        <v/>
      </c>
      <c r="B71" s="40"/>
      <c r="C71" s="48" t="str">
        <f>IFERROR(VLOOKUP(B71,'equip ESPE'!$B$2:$D$57,2,0),"")</f>
        <v/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si="1"/>
        <v/>
      </c>
    </row>
    <row r="72" spans="1:19">
      <c r="A72" s="48" t="str">
        <f>IFERROR(VLOOKUP(B72,'equip ESPE'!$B$2:$D$57,3,0),"")</f>
        <v/>
      </c>
      <c r="B72" s="40"/>
      <c r="C72" s="48" t="str">
        <f>IFERROR(VLOOKUP(B72,'equip ESPE'!$B$2:$D$57,2,0),"")</f>
        <v/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si="1"/>
        <v/>
      </c>
    </row>
    <row r="73" spans="1:19">
      <c r="A73" s="48" t="str">
        <f>IFERROR(VLOOKUP(B73,'equip ESPE'!$B$2:$D$57,3,0),"")</f>
        <v/>
      </c>
      <c r="B73" s="40"/>
      <c r="C73" s="48" t="str">
        <f>IFERROR(VLOOKUP(B73,'equip ESPE'!$B$2:$D$57,2,0),"")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ESPE'!$B$2:$D$57,3,0),"")</f>
        <v/>
      </c>
      <c r="B74" s="40"/>
      <c r="C74" s="48" t="str">
        <f>IFERROR(VLOOKUP(B74,'equip ESPE'!$B$2:$D$57,2,0),"")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ESPE'!$B$2:$D$57,3,0),"")</f>
        <v/>
      </c>
      <c r="B75" s="40"/>
      <c r="C75" s="48" t="str">
        <f>IFERROR(VLOOKUP(B75,'equip ESPE'!$B$2:$D$57,2,0),"")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ESPE'!$B$2:$D$57,3,0),"")</f>
        <v/>
      </c>
      <c r="B76" s="40"/>
      <c r="C76" s="48" t="str">
        <f>IFERROR(VLOOKUP(B76,'equip ESPE'!$B$2:$D$57,2,0),"")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ESPE'!$B$2:$D$57,3,0),"")</f>
        <v/>
      </c>
      <c r="B77" s="40"/>
      <c r="C77" s="48" t="str">
        <f>IFERROR(VLOOKUP(B77,'equip ESPE'!$B$2:$D$57,2,0),"")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ESPE'!$B$2:$D$57,3,0),"")</f>
        <v/>
      </c>
      <c r="B78" s="40"/>
      <c r="C78" s="48" t="str">
        <f>IFERROR(VLOOKUP(B78,'equip ESPE'!$B$2:$D$57,2,0),"")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ESPE'!$B$2:$D$57,3,0),"")</f>
        <v/>
      </c>
      <c r="B79" s="40"/>
      <c r="C79" s="48" t="str">
        <f>IFERROR(VLOOKUP(B79,'equip ESPE'!$B$2:$D$57,2,0),"")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ESPE'!$B$2:$D$57,3,0),"")</f>
        <v/>
      </c>
      <c r="B80" s="40"/>
      <c r="C80" s="48" t="str">
        <f>IFERROR(VLOOKUP(B80,'equip ESPE'!$B$2:$D$57,2,0),"")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ESPE'!$B$2:$D$57,3,0),"")</f>
        <v/>
      </c>
      <c r="B81" s="40"/>
      <c r="C81" s="48" t="str">
        <f>IFERROR(VLOOKUP(B81,'equip ESPE'!$B$2:$D$57,2,0),"")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ESPE'!$B$2:$D$57,3,0),"")</f>
        <v/>
      </c>
      <c r="B82" s="40"/>
      <c r="C82" s="48" t="str">
        <f>IFERROR(VLOOKUP(B82,'equip ESPE'!$B$2:$D$57,2,0),"")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ESPE'!$B$2:$D$57,3,0),"")</f>
        <v/>
      </c>
      <c r="B83" s="40"/>
      <c r="C83" s="48" t="str">
        <f>IFERROR(VLOOKUP(B83,'equip ESPE'!$B$2:$D$57,2,0),"")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ESPE'!$B$2:$D$57,3,0),"")</f>
        <v/>
      </c>
      <c r="B84" s="40"/>
      <c r="C84" s="48" t="str">
        <f>IFERROR(VLOOKUP(B84,'equip ESPE'!$B$2:$D$57,2,0),"")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ESPE'!$B$2:$D$57,3,0),"")</f>
        <v/>
      </c>
      <c r="B85" s="40"/>
      <c r="C85" s="48" t="str">
        <f>IFERROR(VLOOKUP(B85,'equip ESPE'!$B$2:$D$57,2,0),"")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ESPE'!$B$2:$D$57,3,0),"")</f>
        <v/>
      </c>
      <c r="B86" s="40"/>
      <c r="C86" s="48" t="str">
        <f>IFERROR(VLOOKUP(B86,'equip ESPE'!$B$2:$D$57,2,0),"")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ESPE'!$B$2:$D$57,3,0),"")</f>
        <v/>
      </c>
      <c r="B87" s="40"/>
      <c r="C87" s="48" t="str">
        <f>IFERROR(VLOOKUP(B87,'equip ESPE'!$B$2:$D$57,2,0),"")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ESPE'!$B$2:$D$57,3,0),"")</f>
        <v/>
      </c>
      <c r="B88" s="40"/>
      <c r="C88" s="48" t="str">
        <f>IFERROR(VLOOKUP(B88,'equip ESPE'!$B$2:$D$57,2,0),"")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ESPE'!$B$2:$D$57,3,0),"")</f>
        <v/>
      </c>
      <c r="B89" s="40"/>
      <c r="C89" s="48" t="str">
        <f>IFERROR(VLOOKUP(B89,'equip ESPE'!$B$2:$D$57,2,0),"")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ESPE'!$B$2:$D$57,3,0),"")</f>
        <v/>
      </c>
      <c r="B90" s="40"/>
      <c r="C90" s="48" t="str">
        <f>IFERROR(VLOOKUP(B90,'equip ESPE'!$B$2:$D$57,2,0),"")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ESPE'!$B$2:$D$57,3,0),"")</f>
        <v/>
      </c>
      <c r="B91" s="40"/>
      <c r="C91" s="48" t="str">
        <f>IFERROR(VLOOKUP(B91,'equip ESPE'!$B$2:$D$57,2,0),"")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ESPE'!$B$2:$D$57,3,0),"")</f>
        <v/>
      </c>
      <c r="B92" s="40"/>
      <c r="C92" s="48" t="str">
        <f>IFERROR(VLOOKUP(B92,'equip ESPE'!$B$2:$D$57,2,0),"")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ESPE'!$B$2:$D$57,3,0),"")</f>
        <v/>
      </c>
      <c r="B93" s="40"/>
      <c r="C93" s="48" t="str">
        <f>IFERROR(VLOOKUP(B93,'equip ESPE'!$B$2:$D$57,2,0),"")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ESPE'!$B$2:$D$57,3,0),"")</f>
        <v/>
      </c>
      <c r="B94" s="40"/>
      <c r="C94" s="48" t="str">
        <f>IFERROR(VLOOKUP(B94,'equip ESPE'!$B$2:$D$57,2,0),"")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ESPE'!$B$2:$D$57,3,0),"")</f>
        <v/>
      </c>
      <c r="B95" s="40"/>
      <c r="C95" s="48" t="str">
        <f>IFERROR(VLOOKUP(B95,'equip ESPE'!$B$2:$D$57,2,0),"")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ESPE'!$B$2:$D$57,3,0),"")</f>
        <v/>
      </c>
      <c r="B96" s="40"/>
      <c r="C96" s="48" t="str">
        <f>IFERROR(VLOOKUP(B96,'equip ESPE'!$B$2:$D$57,2,0),"")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ESPE'!$B$2:$D$57,3,0),"")</f>
        <v/>
      </c>
      <c r="B97" s="40"/>
      <c r="C97" s="48" t="str">
        <f>IFERROR(VLOOKUP(B97,'equip ESPE'!$B$2:$D$57,2,0),"")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ESPE'!$B$2:$D$57,3,0),"")</f>
        <v/>
      </c>
      <c r="B98" s="40"/>
      <c r="C98" s="48" t="str">
        <f>IFERROR(VLOOKUP(B98,'equip ESPE'!$B$2:$D$57,2,0),"")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ESPE'!$B$2:$D$57,3,0),"")</f>
        <v/>
      </c>
      <c r="B99" s="40"/>
      <c r="C99" s="48" t="str">
        <f>IFERROR(VLOOKUP(B99,'equip ESPE'!$B$2:$D$57,2,0),"")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ESPE'!$B$2:$D$57,3,0),"")</f>
        <v/>
      </c>
      <c r="B100" s="40"/>
      <c r="C100" s="48" t="str">
        <f>IFERROR(VLOOKUP(B100,'equip ESPE'!$B$2:$D$57,2,0),"")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ESPE'!$B$2:$D$57,3,0),"")</f>
        <v/>
      </c>
      <c r="B101" s="40"/>
      <c r="C101" s="48" t="str">
        <f>IFERROR(VLOOKUP(B101,'equip ESPE'!$B$2:$D$57,2,0),"")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ESPE'!$B$2:$D$57,3,0),"")</f>
        <v/>
      </c>
      <c r="B102" s="40"/>
      <c r="C102" s="48" t="str">
        <f>IFERROR(VLOOKUP(B102,'equip ESPE'!$B$2:$D$57,2,0),"")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ESPE'!$B$2:$D$57,3,0),"")</f>
        <v/>
      </c>
      <c r="B103" s="40"/>
      <c r="C103" s="48" t="str">
        <f>IFERROR(VLOOKUP(B103,'equip ESPE'!$B$2:$D$57,2,0),"")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ESPE'!$B$2:$D$57,3,0),"")</f>
        <v/>
      </c>
      <c r="B104" s="40"/>
      <c r="C104" s="48" t="str">
        <f>IFERROR(VLOOKUP(B104,'equip ESPE'!$B$2:$D$57,2,0),"")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ESPE'!$B$2:$D$57,3,0),"")</f>
        <v/>
      </c>
      <c r="B105" s="40"/>
      <c r="C105" s="48" t="str">
        <f>IFERROR(VLOOKUP(B105,'equip ESPE'!$B$2:$D$57,2,0),"")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ESPE'!$B$2:$D$57,3,0),"")</f>
        <v/>
      </c>
      <c r="B106" s="40"/>
      <c r="C106" s="48" t="str">
        <f>IFERROR(VLOOKUP(B106,'equip ESPE'!$B$2:$D$57,2,0),"")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ESPE'!$B$2:$D$57,3,0),"")</f>
        <v/>
      </c>
      <c r="B107" s="40"/>
      <c r="C107" s="48" t="str">
        <f>IFERROR(VLOOKUP(B107,'equip ESPE'!$B$2:$D$57,2,0),"")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ESPE'!$B$2:$D$57,3,0),"")</f>
        <v/>
      </c>
      <c r="B108" s="40"/>
      <c r="C108" s="48" t="str">
        <f>IFERROR(VLOOKUP(B108,'equip ESPE'!$B$2:$D$57,2,0),"")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ESPE'!$B$2:$D$57,3,0),"")</f>
        <v/>
      </c>
      <c r="B109" s="40"/>
      <c r="C109" s="48" t="str">
        <f>IFERROR(VLOOKUP(B109,'equip ESPE'!$B$2:$D$57,2,0),"")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ESPE'!$B$2:$D$57,3,0),"")</f>
        <v/>
      </c>
      <c r="B110" s="40"/>
      <c r="C110" s="48" t="str">
        <f>IFERROR(VLOOKUP(B110,'equip ESPE'!$B$2:$D$57,2,0),"")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ESPE'!$B$2:$D$57,3,0),"")</f>
        <v/>
      </c>
      <c r="B111" s="40"/>
      <c r="C111" s="48" t="str">
        <f>IFERROR(VLOOKUP(B111,'equip ESPE'!$B$2:$D$57,2,0),"")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ESPE'!$B$2:$D$57,3,0),"")</f>
        <v/>
      </c>
      <c r="B112" s="40"/>
      <c r="C112" s="48" t="str">
        <f>IFERROR(VLOOKUP(B112,'equip ESPE'!$B$2:$D$57,2,0),"")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ESPE'!$B$2:$D$57,3,0),"")</f>
        <v/>
      </c>
      <c r="B113" s="40"/>
      <c r="C113" s="48" t="str">
        <f>IFERROR(VLOOKUP(B113,'equip ESPE'!$B$2:$D$57,2,0),"")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ESPE'!$B$2:$D$57,3,0),"")</f>
        <v/>
      </c>
      <c r="B114" s="40"/>
      <c r="C114" s="48" t="str">
        <f>IFERROR(VLOOKUP(B114,'equip ESPE'!$B$2:$D$57,2,0),"")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ESPE'!$B$2:$D$57,3,0),"")</f>
        <v/>
      </c>
      <c r="B115" s="40"/>
      <c r="C115" s="48" t="str">
        <f>IFERROR(VLOOKUP(B115,'equip ESPE'!$B$2:$D$57,2,0),"")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ESPE'!$B$2:$D$57,3,0),"")</f>
        <v/>
      </c>
      <c r="B116" s="40"/>
      <c r="C116" s="48" t="str">
        <f>IFERROR(VLOOKUP(B116,'equip ESPE'!$B$2:$D$57,2,0),"")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ESPE'!$B$2:$D$57,3,0),"")</f>
        <v/>
      </c>
      <c r="B117" s="40"/>
      <c r="C117" s="48" t="str">
        <f>IFERROR(VLOOKUP(B117,'equip ESPE'!$B$2:$D$57,2,0),"")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ESPE'!$B$2:$D$57,3,0),"")</f>
        <v/>
      </c>
      <c r="B118" s="40"/>
      <c r="C118" s="48" t="str">
        <f>IFERROR(VLOOKUP(B118,'equip ESPE'!$B$2:$D$57,2,0),"")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ESPE'!$B$2:$D$57,3,0),"")</f>
        <v/>
      </c>
      <c r="B119" s="40"/>
      <c r="C119" s="48" t="str">
        <f>IFERROR(VLOOKUP(B119,'equip ESPE'!$B$2:$D$57,2,0),"")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ESPE'!$B$2:$D$57,3,0),"")</f>
        <v/>
      </c>
      <c r="B120" s="40"/>
      <c r="C120" s="48" t="str">
        <f>IFERROR(VLOOKUP(B120,'equip ESPE'!$B$2:$D$57,2,0),"")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ESPE'!$B$2:$D$57,3,0),"")</f>
        <v/>
      </c>
      <c r="B121" s="40"/>
      <c r="C121" s="48" t="str">
        <f>IFERROR(VLOOKUP(B121,'equip ESPE'!$B$2:$D$57,2,0),"")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ESPE'!$B$2:$D$57,3,0),"")</f>
        <v/>
      </c>
      <c r="B122" s="40"/>
      <c r="C122" s="48" t="str">
        <f>IFERROR(VLOOKUP(B122,'equip ESPE'!$B$2:$D$57,2,0),"")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ESPE'!$B$2:$D$57,3,0),"")</f>
        <v/>
      </c>
      <c r="B123" s="40"/>
      <c r="C123" s="48" t="str">
        <f>IFERROR(VLOOKUP(B123,'equip ESPE'!$B$2:$D$57,2,0),"")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ESPE'!$B$2:$D$57,3,0),"")</f>
        <v/>
      </c>
      <c r="B124" s="40"/>
      <c r="C124" s="48" t="str">
        <f>IFERROR(VLOOKUP(B124,'equip ESPE'!$B$2:$D$57,2,0),"")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ESPE'!$B$2:$D$57,3,0),"")</f>
        <v/>
      </c>
      <c r="B125" s="40"/>
      <c r="C125" s="48" t="str">
        <f>IFERROR(VLOOKUP(B125,'equip ESPE'!$B$2:$D$57,2,0),"")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ESPE'!$B$2:$D$57,3,0),"")</f>
        <v/>
      </c>
      <c r="B126" s="40"/>
      <c r="C126" s="48" t="str">
        <f>IFERROR(VLOOKUP(B126,'equip ESPE'!$B$2:$D$57,2,0),"")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ESPE'!$B$2:$D$57,3,0),"")</f>
        <v/>
      </c>
      <c r="B127" s="40"/>
      <c r="C127" s="48" t="str">
        <f>IFERROR(VLOOKUP(B127,'equip ESPE'!$B$2:$D$57,2,0),"")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ESPE'!$B$2:$D$57,3,0),"")</f>
        <v/>
      </c>
      <c r="B128" s="40"/>
      <c r="C128" s="48" t="str">
        <f>IFERROR(VLOOKUP(B128,'equip ESPE'!$B$2:$D$57,2,0),"")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ESPE'!$B$2:$D$57,3,0),"")</f>
        <v/>
      </c>
      <c r="B129" s="40"/>
      <c r="C129" s="48" t="str">
        <f>IFERROR(VLOOKUP(B129,'equip ESPE'!$B$2:$D$57,2,0),"")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ESPE'!$B$2:$D$57,3,0),"")</f>
        <v/>
      </c>
      <c r="B130" s="40"/>
      <c r="C130" s="48" t="str">
        <f>IFERROR(VLOOKUP(B130,'equip ESPE'!$B$2:$D$57,2,0),"")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ESPE'!$B$2:$D$57,3,0),"")</f>
        <v/>
      </c>
      <c r="B131" s="40"/>
      <c r="C131" s="48" t="str">
        <f>IFERROR(VLOOKUP(B131,'equip ESPE'!$B$2:$D$57,2,0),"")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ESPE'!$B$2:$D$57,3,0),"")</f>
        <v/>
      </c>
      <c r="B132" s="40"/>
      <c r="C132" s="48" t="str">
        <f>IFERROR(VLOOKUP(B132,'equip ESPE'!$B$2:$D$57,2,0),"")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ESPE'!$B$2:$D$57,3,0),"")</f>
        <v/>
      </c>
      <c r="B133" s="40"/>
      <c r="C133" s="48" t="str">
        <f>IFERROR(VLOOKUP(B133,'equip ESPE'!$B$2:$D$57,2,0),"")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ESPE'!$B$2:$D$57,3,0),"")</f>
        <v/>
      </c>
      <c r="B134" s="40"/>
      <c r="C134" s="48" t="str">
        <f>IFERROR(VLOOKUP(B134,'equip ESPE'!$B$2:$D$57,2,0),"")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ESPE'!$B$2:$D$57,3,0),"")</f>
        <v/>
      </c>
      <c r="B135" s="40"/>
      <c r="C135" s="48" t="str">
        <f>IFERROR(VLOOKUP(B135,'equip ESPE'!$B$2:$D$57,2,0),"")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ESPE'!$B$2:$D$57,3,0),"")</f>
        <v/>
      </c>
      <c r="B136" s="40"/>
      <c r="C136" s="48" t="str">
        <f>IFERROR(VLOOKUP(B136,'equip ESPE'!$B$2:$D$57,2,0),"")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ESPE'!$B$2:$D$57,3,0),"")</f>
        <v/>
      </c>
      <c r="B137" s="40"/>
      <c r="C137" s="48" t="str">
        <f>IFERROR(VLOOKUP(B137,'equip ESPE'!$B$2:$D$57,2,0),"")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ESPE'!$B$2:$D$57,3,0),"")</f>
        <v/>
      </c>
      <c r="B138" s="40"/>
      <c r="C138" s="48" t="str">
        <f>IFERROR(VLOOKUP(B138,'equip ESPE'!$B$2:$D$57,2,0),"")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ESPE'!$B$2:$D$57,3,0),"")</f>
        <v/>
      </c>
      <c r="B139" s="40"/>
      <c r="C139" s="48" t="str">
        <f>IFERROR(VLOOKUP(B139,'equip ESPE'!$B$2:$D$57,2,0),"")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ESPE'!$B$2:$D$57,3,0),"")</f>
        <v/>
      </c>
      <c r="B140" s="40"/>
      <c r="C140" s="48" t="str">
        <f>IFERROR(VLOOKUP(B140,'equip ESPE'!$B$2:$D$57,2,0),"")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ESPE'!$B$2:$D$57,3,0),"")</f>
        <v/>
      </c>
      <c r="B141" s="40"/>
      <c r="C141" s="48" t="str">
        <f>IFERROR(VLOOKUP(B141,'equip ESPE'!$B$2:$D$57,2,0),"")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ESPE'!$B$2:$D$57,3,0),"")</f>
        <v/>
      </c>
      <c r="B142" s="40"/>
      <c r="C142" s="48" t="str">
        <f>IFERROR(VLOOKUP(B142,'equip ESPE'!$B$2:$D$57,2,0),"")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ESPE'!$B$2:$D$57,3,0),"")</f>
        <v/>
      </c>
      <c r="B143" s="40"/>
      <c r="C143" s="48" t="str">
        <f>IFERROR(VLOOKUP(B143,'equip ESPE'!$B$2:$D$57,2,0),"")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ESPE'!$B$2:$D$57,3,0),"")</f>
        <v/>
      </c>
      <c r="B144" s="40"/>
      <c r="C144" s="48" t="str">
        <f>IFERROR(VLOOKUP(B144,'equip ESPE'!$B$2:$D$57,2,0),"")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ESPE'!$B$2:$D$57,3,0),"")</f>
        <v/>
      </c>
      <c r="B145" s="40"/>
      <c r="C145" s="48" t="str">
        <f>IFERROR(VLOOKUP(B145,'equip ESPE'!$B$2:$D$57,2,0),"")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ESPE'!$B$2:$D$57,3,0),"")</f>
        <v/>
      </c>
      <c r="B146" s="40"/>
      <c r="C146" s="48" t="str">
        <f>IFERROR(VLOOKUP(B146,'equip ESPE'!$B$2:$D$57,2,0),"")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ESPE'!$B$2:$D$57,3,0),"")</f>
        <v/>
      </c>
      <c r="B147" s="40"/>
      <c r="C147" s="48" t="str">
        <f>IFERROR(VLOOKUP(B147,'equip ESPE'!$B$2:$D$57,2,0),"")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ESPE'!$B$2:$D$57,3,0),"")</f>
        <v/>
      </c>
      <c r="B148" s="40"/>
      <c r="C148" s="48" t="str">
        <f>IFERROR(VLOOKUP(B148,'equip ESPE'!$B$2:$D$57,2,0),"")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ESPE'!$B$2:$D$57,3,0),"")</f>
        <v/>
      </c>
      <c r="B149" s="40"/>
      <c r="C149" s="48" t="str">
        <f>IFERROR(VLOOKUP(B149,'equip ESPE'!$B$2:$D$57,2,0),"")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ESPE'!$B$2:$D$57,3,0),"")</f>
        <v/>
      </c>
      <c r="B150" s="40"/>
      <c r="C150" s="48" t="str">
        <f>IFERROR(VLOOKUP(B150,'equip ESPE'!$B$2:$D$57,2,0),"")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ESPE'!$B$2:$D$57,3,0),"")</f>
        <v/>
      </c>
      <c r="B151" s="40"/>
      <c r="C151" s="48" t="str">
        <f>IFERROR(VLOOKUP(B151,'equip ESPE'!$B$2:$D$57,2,0),"")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ESPE'!$B$2:$D$57,3,0),"")</f>
        <v/>
      </c>
      <c r="B152" s="40"/>
      <c r="C152" s="48" t="str">
        <f>IFERROR(VLOOKUP(B152,'equip ESPE'!$B$2:$D$57,2,0),"")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ESPE'!$B$2:$D$57,3,0),"")</f>
        <v/>
      </c>
      <c r="B153" s="40"/>
      <c r="C153" s="48" t="str">
        <f>IFERROR(VLOOKUP(B153,'equip ESPE'!$B$2:$D$57,2,0),"")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ESPE'!$B$2:$D$57,3,0),"")</f>
        <v/>
      </c>
      <c r="B154" s="40"/>
      <c r="C154" s="48" t="str">
        <f>IFERROR(VLOOKUP(B154,'equip ESPE'!$B$2:$D$57,2,0),"")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ESPE'!$B$2:$D$57,3,0),"")</f>
        <v/>
      </c>
      <c r="B155" s="40"/>
      <c r="C155" s="48" t="str">
        <f>IFERROR(VLOOKUP(B155,'equip ESPE'!$B$2:$D$57,2,0),"")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ESPE'!$B$2:$D$57,3,0),"")</f>
        <v/>
      </c>
      <c r="B156" s="40"/>
      <c r="C156" s="48" t="str">
        <f>IFERROR(VLOOKUP(B156,'equip ESPE'!$B$2:$D$57,2,0),"")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ESPE'!$B$2:$D$57,3,0),"")</f>
        <v/>
      </c>
      <c r="B157" s="40"/>
      <c r="C157" s="48" t="str">
        <f>IFERROR(VLOOKUP(B157,'equip ESPE'!$B$2:$D$57,2,0),"")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ESPE'!$B$2:$D$57,3,0),"")</f>
        <v/>
      </c>
      <c r="B158" s="40"/>
      <c r="C158" s="48" t="str">
        <f>IFERROR(VLOOKUP(B158,'equip ESPE'!$B$2:$D$57,2,0),"")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ESPE'!$B$2:$D$57,3,0),"")</f>
        <v/>
      </c>
      <c r="B159" s="40"/>
      <c r="C159" s="48" t="str">
        <f>IFERROR(VLOOKUP(B159,'equip ESPE'!$B$2:$D$57,2,0),"")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ESPE'!$B$2:$D$57,3,0),"")</f>
        <v/>
      </c>
      <c r="B160" s="40"/>
      <c r="C160" s="48" t="str">
        <f>IFERROR(VLOOKUP(B160,'equip ESPE'!$B$2:$D$57,2,0),"")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ESPE'!$B$2:$D$57,3,0),"")</f>
        <v/>
      </c>
      <c r="B161" s="40"/>
      <c r="C161" s="48" t="str">
        <f>IFERROR(VLOOKUP(B161,'equip ESPE'!$B$2:$D$57,2,0),"")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ESPE'!$B$2:$D$57,3,0),"")</f>
        <v/>
      </c>
      <c r="B162" s="40"/>
      <c r="C162" s="48" t="str">
        <f>IFERROR(VLOOKUP(B162,'equip ESPE'!$B$2:$D$57,2,0),"")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ESPE'!$B$2:$D$57,3,0),"")</f>
        <v/>
      </c>
      <c r="B163" s="40"/>
      <c r="C163" s="48" t="str">
        <f>IFERROR(VLOOKUP(B163,'equip ESPE'!$B$2:$D$57,2,0),"")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ESPE'!$B$2:$D$57,3,0),"")</f>
        <v/>
      </c>
      <c r="B164" s="40"/>
      <c r="C164" s="48" t="str">
        <f>IFERROR(VLOOKUP(B164,'equip ESPE'!$B$2:$D$57,2,0),"")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ESPE'!$B$2:$D$57,3,0),"")</f>
        <v/>
      </c>
      <c r="B165" s="40"/>
      <c r="C165" s="48" t="str">
        <f>IFERROR(VLOOKUP(B165,'equip ESPE'!$B$2:$D$57,2,0),"")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ESPE'!$B$2:$D$57,3,0),"")</f>
        <v/>
      </c>
      <c r="B166" s="40"/>
      <c r="C166" s="48" t="str">
        <f>IFERROR(VLOOKUP(B166,'equip ESPE'!$B$2:$D$57,2,0),"")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ESPE'!$B$2:$D$57,3,0),"")</f>
        <v/>
      </c>
      <c r="B167" s="40"/>
      <c r="C167" s="48" t="str">
        <f>IFERROR(VLOOKUP(B167,'equip ESPE'!$B$2:$D$57,2,0),"")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ESPE'!$B$2:$D$57,3,0),"")</f>
        <v/>
      </c>
      <c r="B168" s="40"/>
      <c r="C168" s="48" t="str">
        <f>IFERROR(VLOOKUP(B168,'equip ESPE'!$B$2:$D$57,2,0),"")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ESPE'!$B$2:$D$57,3,0),"")</f>
        <v/>
      </c>
      <c r="B169" s="40"/>
      <c r="C169" s="48" t="str">
        <f>IFERROR(VLOOKUP(B169,'equip ESPE'!$B$2:$D$57,2,0),"")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ESPE'!$B$2:$D$57,3,0),"")</f>
        <v/>
      </c>
      <c r="B170" s="40"/>
      <c r="C170" s="48" t="str">
        <f>IFERROR(VLOOKUP(B170,'equip ESPE'!$B$2:$D$57,2,0),"")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ESPE'!$B$2:$D$57,3,0),"")</f>
        <v/>
      </c>
      <c r="B171" s="40"/>
      <c r="C171" s="48" t="str">
        <f>IFERROR(VLOOKUP(B171,'equip ESPE'!$B$2:$D$57,2,0),"")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ESPE'!$B$2:$D$57,3,0),"")</f>
        <v/>
      </c>
      <c r="B172" s="40"/>
      <c r="C172" s="48" t="str">
        <f>IFERROR(VLOOKUP(B172,'equip ESPE'!$B$2:$D$57,2,0),"")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ESPE'!$B$2:$D$57,3,0),"")</f>
        <v/>
      </c>
      <c r="B173" s="40"/>
      <c r="C173" s="48" t="str">
        <f>IFERROR(VLOOKUP(B173,'equip ESPE'!$B$2:$D$57,2,0),"")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ESPE'!$B$2:$D$57,3,0),"")</f>
        <v/>
      </c>
      <c r="B174" s="40"/>
      <c r="C174" s="48" t="str">
        <f>IFERROR(VLOOKUP(B174,'equip ESPE'!$B$2:$D$57,2,0),"")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ESPE'!$B$2:$D$57,3,0),"")</f>
        <v/>
      </c>
      <c r="B175" s="40"/>
      <c r="C175" s="48" t="str">
        <f>IFERROR(VLOOKUP(B175,'equip ESPE'!$B$2:$D$57,2,0),"")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ESPE'!$B$2:$D$57,3,0),"")</f>
        <v/>
      </c>
      <c r="B176" s="40"/>
      <c r="C176" s="48" t="str">
        <f>IFERROR(VLOOKUP(B176,'equip ESPE'!$B$2:$D$57,2,0),"")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ESPE'!$B$2:$D$57,3,0),"")</f>
        <v/>
      </c>
      <c r="B177" s="40"/>
      <c r="C177" s="48" t="str">
        <f>IFERROR(VLOOKUP(B177,'equip ESPE'!$B$2:$D$57,2,0),"")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ESPE'!$B$2:$D$57,3,0),"")</f>
        <v/>
      </c>
      <c r="B178" s="40"/>
      <c r="C178" s="48" t="str">
        <f>IFERROR(VLOOKUP(B178,'equip ESPE'!$B$2:$D$57,2,0),"")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ESPE'!$B$2:$D$57,3,0),"")</f>
        <v/>
      </c>
      <c r="B179" s="40"/>
      <c r="C179" s="48" t="str">
        <f>IFERROR(VLOOKUP(B179,'equip ESPE'!$B$2:$D$57,2,0),"")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ESPE'!$B$2:$D$57,3,0),"")</f>
        <v/>
      </c>
      <c r="B180" s="40"/>
      <c r="C180" s="48" t="str">
        <f>IFERROR(VLOOKUP(B180,'equip ESPE'!$B$2:$D$57,2,0),"")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ESPE'!$B$2:$D$57,3,0),"")</f>
        <v/>
      </c>
      <c r="B181" s="40"/>
      <c r="C181" s="48" t="str">
        <f>IFERROR(VLOOKUP(B181,'equip ESPE'!$B$2:$D$57,2,0),"")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ESPE'!$B$2:$D$57,3,0),"")</f>
        <v/>
      </c>
      <c r="B182" s="40"/>
      <c r="C182" s="48" t="str">
        <f>IFERROR(VLOOKUP(B182,'equip ESPE'!$B$2:$D$57,2,0),"")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ESPE'!$B$2:$D$57,3,0),"")</f>
        <v/>
      </c>
      <c r="B183" s="40"/>
      <c r="C183" s="48" t="str">
        <f>IFERROR(VLOOKUP(B183,'equip ESPE'!$B$2:$D$57,2,0),"")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ESPE'!$B$2:$D$57,3,0),"")</f>
        <v/>
      </c>
      <c r="B184" s="40"/>
      <c r="C184" s="48" t="str">
        <f>IFERROR(VLOOKUP(B184,'equip ESPE'!$B$2:$D$57,2,0),"")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ESPE'!$B$2:$D$57,3,0),"")</f>
        <v/>
      </c>
      <c r="B185" s="40"/>
      <c r="C185" s="48" t="str">
        <f>IFERROR(VLOOKUP(B185,'equip ESPE'!$B$2:$D$57,2,0),"")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ESPE'!$B$2:$D$57,3,0),"")</f>
        <v/>
      </c>
      <c r="B186" s="40"/>
      <c r="C186" s="48" t="str">
        <f>IFERROR(VLOOKUP(B186,'equip ESPE'!$B$2:$D$57,2,0),"")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ESPE'!$B$2:$D$57,3,0),"")</f>
        <v/>
      </c>
      <c r="B187" s="40"/>
      <c r="C187" s="48" t="str">
        <f>IFERROR(VLOOKUP(B187,'equip ESPE'!$B$2:$D$57,2,0),"")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ESPE'!$B$2:$D$57,3,0),"")</f>
        <v/>
      </c>
      <c r="B188" s="40"/>
      <c r="C188" s="48" t="str">
        <f>IFERROR(VLOOKUP(B188,'equip ESPE'!$B$2:$D$57,2,0),"")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ESPE'!$B$2:$D$57,3,0),"")</f>
        <v/>
      </c>
      <c r="B189" s="40"/>
      <c r="C189" s="48" t="str">
        <f>IFERROR(VLOOKUP(B189,'equip ESPE'!$B$2:$D$57,2,0),"")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ESPE'!$B$2:$D$57,3,0),"")</f>
        <v/>
      </c>
      <c r="B190" s="40"/>
      <c r="C190" s="48" t="str">
        <f>IFERROR(VLOOKUP(B190,'equip ESPE'!$B$2:$D$57,2,0),"")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ESPE'!$B$2:$D$57,3,0),"")</f>
        <v/>
      </c>
      <c r="B191" s="40"/>
      <c r="C191" s="48" t="str">
        <f>IFERROR(VLOOKUP(B191,'equip ESPE'!$B$2:$D$57,2,0),"")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ESPE'!$B$2:$D$57,3,0),"")</f>
        <v/>
      </c>
      <c r="B192" s="40"/>
      <c r="C192" s="48" t="str">
        <f>IFERROR(VLOOKUP(B192,'equip ESPE'!$B$2:$D$57,2,0),"")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ESPE'!$B$2:$D$57,3,0),"")</f>
        <v/>
      </c>
      <c r="B193" s="40"/>
      <c r="C193" s="48" t="str">
        <f>IFERROR(VLOOKUP(B193,'equip ESPE'!$B$2:$D$57,2,0),"")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ESPE'!$B$2:$D$57,3,0),"")</f>
        <v/>
      </c>
      <c r="B194" s="40"/>
      <c r="C194" s="48" t="str">
        <f>IFERROR(VLOOKUP(B194,'equip ESPE'!$B$2:$D$57,2,0),"")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ESPE'!$B$2:$D$57,3,0),"")</f>
        <v/>
      </c>
      <c r="B195" s="40"/>
      <c r="C195" s="48" t="str">
        <f>IFERROR(VLOOKUP(B195,'equip ESPE'!$B$2:$D$57,2,0),"")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ESPE'!$B$2:$D$57,3,0),"")</f>
        <v/>
      </c>
      <c r="B196" s="40"/>
      <c r="C196" s="48" t="str">
        <f>IFERROR(VLOOKUP(B196,'equip ESPE'!$B$2:$D$57,2,0),"")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ESPE'!$B$2:$D$57,3,0),"")</f>
        <v/>
      </c>
      <c r="B197" s="40"/>
      <c r="C197" s="48" t="str">
        <f>IFERROR(VLOOKUP(B197,'equip ESPE'!$B$2:$D$57,2,0),"")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ESPE'!$B$2:$D$57,3,0),"")</f>
        <v/>
      </c>
      <c r="B198" s="40"/>
      <c r="C198" s="48" t="str">
        <f>IFERROR(VLOOKUP(B198,'equip ESPE'!$B$2:$D$57,2,0),"")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ESPE'!$B$2:$D$57,3,0),"")</f>
        <v/>
      </c>
      <c r="B199" s="40"/>
      <c r="C199" s="48" t="str">
        <f>IFERROR(VLOOKUP(B199,'equip ESPE'!$B$2:$D$57,2,0),"")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ESPE'!$B$2:$D$57,3,0),"")</f>
        <v/>
      </c>
      <c r="B200" s="40"/>
      <c r="C200" s="48" t="str">
        <f>IFERROR(VLOOKUP(B200,'equip ESPE'!$B$2:$D$57,2,0),"")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ESPE'!$B$2:$D$57,3,0),"")</f>
        <v/>
      </c>
      <c r="B201" s="40"/>
      <c r="C201" s="48" t="str">
        <f>IFERROR(VLOOKUP(B201,'equip ESPE'!$B$2:$D$57,2,0),"")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ESPE'!$B$2:$D$57,3,0),"")</f>
        <v/>
      </c>
      <c r="B202" s="40"/>
      <c r="C202" s="48" t="str">
        <f>IFERROR(VLOOKUP(B202,'equip ESPE'!$B$2:$D$57,2,0),"")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ESPE'!$B$2:$D$57,3,0),"")</f>
        <v/>
      </c>
      <c r="B203" s="40"/>
      <c r="C203" s="48" t="str">
        <f>IFERROR(VLOOKUP(B203,'equip ESPE'!$B$2:$D$57,2,0),"")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ESPE'!$B$2:$D$57,3,0),"")</f>
        <v/>
      </c>
      <c r="B204" s="40"/>
      <c r="C204" s="48" t="str">
        <f>IFERROR(VLOOKUP(B204,'equip ESPE'!$B$2:$D$57,2,0),"")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ESPE'!$B$2:$D$57,3,0),"")</f>
        <v/>
      </c>
      <c r="B205" s="40"/>
      <c r="C205" s="48" t="str">
        <f>IFERROR(VLOOKUP(B205,'equip ESPE'!$B$2:$D$57,2,0),"")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ESPE'!$B$2:$D$57,3,0),"")</f>
        <v/>
      </c>
      <c r="B206" s="40"/>
      <c r="C206" s="48" t="str">
        <f>IFERROR(VLOOKUP(B206,'equip ESPE'!$B$2:$D$57,2,0),"")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ESPE'!$B$2:$D$57,3,0),"")</f>
        <v/>
      </c>
      <c r="B207" s="40"/>
      <c r="C207" s="48" t="str">
        <f>IFERROR(VLOOKUP(B207,'equip ESPE'!$B$2:$D$57,2,0),"")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ESPE'!$B$2:$D$57,3,0),"")</f>
        <v/>
      </c>
      <c r="B208" s="40"/>
      <c r="C208" s="48" t="str">
        <f>IFERROR(VLOOKUP(B208,'equip ESPE'!$B$2:$D$57,2,0),"")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ESPE'!$B$2:$D$57,3,0),"")</f>
        <v/>
      </c>
      <c r="B209" s="40"/>
      <c r="C209" s="48" t="str">
        <f>IFERROR(VLOOKUP(B209,'equip ESPE'!$B$2:$D$57,2,0),"")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ESPE'!$B$2:$D$57,3,0),"")</f>
        <v/>
      </c>
      <c r="B210" s="40"/>
      <c r="C210" s="48" t="str">
        <f>IFERROR(VLOOKUP(B210,'equip ESPE'!$B$2:$D$57,2,0),"")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ESPE'!$B$2:$D$57,3,0),"")</f>
        <v/>
      </c>
      <c r="B211" s="40"/>
      <c r="C211" s="48" t="str">
        <f>IFERROR(VLOOKUP(B211,'equip ESPE'!$B$2:$D$57,2,0),"")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ESPE'!$B$2:$D$57,3,0),"")</f>
        <v/>
      </c>
      <c r="B212" s="40"/>
      <c r="C212" s="48" t="str">
        <f>IFERROR(VLOOKUP(B212,'equip ESPE'!$B$2:$D$57,2,0),"")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ESPE'!$B$2:$D$57,3,0),"")</f>
        <v/>
      </c>
      <c r="B213" s="40"/>
      <c r="C213" s="48" t="str">
        <f>IFERROR(VLOOKUP(B213,'equip ESPE'!$B$2:$D$57,2,0),"")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ESPE'!$B$2:$D$57,3,0),"")</f>
        <v/>
      </c>
      <c r="B214" s="40"/>
      <c r="C214" s="48" t="str">
        <f>IFERROR(VLOOKUP(B214,'equip ESPE'!$B$2:$D$57,2,0),"")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ESPE'!$B$2:$D$57,3,0),"")</f>
        <v/>
      </c>
      <c r="B215" s="40"/>
      <c r="C215" s="48" t="str">
        <f>IFERROR(VLOOKUP(B215,'equip ESPE'!$B$2:$D$57,2,0),"")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ESPE'!$B$2:$D$57,3,0),"")</f>
        <v/>
      </c>
      <c r="B216" s="40"/>
      <c r="C216" s="48" t="str">
        <f>IFERROR(VLOOKUP(B216,'equip ESPE'!$B$2:$D$57,2,0),"")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ESPE'!$B$2:$D$57,3,0),"")</f>
        <v/>
      </c>
      <c r="B217" s="40"/>
      <c r="C217" s="48" t="str">
        <f>IFERROR(VLOOKUP(B217,'equip ESPE'!$B$2:$D$57,2,0),"")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ESPE'!$B$2:$D$57,3,0),"")</f>
        <v/>
      </c>
      <c r="B218" s="40"/>
      <c r="C218" s="48" t="str">
        <f>IFERROR(VLOOKUP(B218,'equip ESPE'!$B$2:$D$57,2,0),"")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ESPE'!$B$2:$D$57,3,0),"")</f>
        <v/>
      </c>
      <c r="B219" s="40"/>
      <c r="C219" s="48" t="str">
        <f>IFERROR(VLOOKUP(B219,'equip ESPE'!$B$2:$D$57,2,0),"")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ESPE'!$B$2:$D$57,3,0),"")</f>
        <v/>
      </c>
      <c r="B220" s="40"/>
      <c r="C220" s="48" t="str">
        <f>IFERROR(VLOOKUP(B220,'equip ESPE'!$B$2:$D$57,2,0),"")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ESPE'!$B$2:$D$57,3,0),"")</f>
        <v/>
      </c>
      <c r="B221" s="40"/>
      <c r="C221" s="48" t="str">
        <f>IFERROR(VLOOKUP(B221,'equip ESPE'!$B$2:$D$57,2,0),"")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ESPE'!$B$2:$D$57,3,0),"")</f>
        <v/>
      </c>
      <c r="B222" s="40"/>
      <c r="C222" s="48" t="str">
        <f>IFERROR(VLOOKUP(B222,'equip ESPE'!$B$2:$D$57,2,0),"")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ESPE'!$B$2:$D$57,3,0),"")</f>
        <v/>
      </c>
      <c r="B223" s="40"/>
      <c r="C223" s="48" t="str">
        <f>IFERROR(VLOOKUP(B223,'equip ESPE'!$B$2:$D$57,2,0),"")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ESPE'!$B$2:$D$57,3,0),"")</f>
        <v/>
      </c>
      <c r="B224" s="40"/>
      <c r="C224" s="48" t="str">
        <f>IFERROR(VLOOKUP(B224,'equip ESPE'!$B$2:$D$57,2,0),"")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ESPE'!$B$2:$D$57,3,0),"")</f>
        <v/>
      </c>
      <c r="B225" s="40"/>
      <c r="C225" s="48" t="str">
        <f>IFERROR(VLOOKUP(B225,'equip ESPE'!$B$2:$D$57,2,0),"")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ESPE'!$B$2:$D$57,3,0),"")</f>
        <v/>
      </c>
      <c r="B226" s="40"/>
      <c r="C226" s="48" t="str">
        <f>IFERROR(VLOOKUP(B226,'equip ESPE'!$B$2:$D$57,2,0),"")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ESPE'!$B$2:$D$57,3,0),"")</f>
        <v/>
      </c>
      <c r="B227" s="40"/>
      <c r="C227" s="48" t="str">
        <f>IFERROR(VLOOKUP(B227,'equip ESPE'!$B$2:$D$57,2,0),"")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ESPE'!$B$2:$D$57,3,0),"")</f>
        <v/>
      </c>
      <c r="B228" s="40"/>
      <c r="C228" s="48" t="str">
        <f>IFERROR(VLOOKUP(B228,'equip ESPE'!$B$2:$D$57,2,0),"")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ESPE'!$B$2:$D$57,3,0),"")</f>
        <v/>
      </c>
      <c r="B229" s="40"/>
      <c r="C229" s="48" t="str">
        <f>IFERROR(VLOOKUP(B229,'equip ESPE'!$B$2:$D$57,2,0),"")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ESPE'!$B$2:$D$57,3,0),"")</f>
        <v/>
      </c>
      <c r="B230" s="40"/>
      <c r="C230" s="48" t="str">
        <f>IFERROR(VLOOKUP(B230,'equip ESPE'!$B$2:$D$57,2,0),"")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ESPE'!$B$2:$D$57,3,0),"")</f>
        <v/>
      </c>
      <c r="B231" s="40"/>
      <c r="C231" s="48" t="str">
        <f>IFERROR(VLOOKUP(B231,'equip ESPE'!$B$2:$D$57,2,0),"")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ESPE'!$B$2:$D$57,3,0),"")</f>
        <v/>
      </c>
      <c r="B232" s="40"/>
      <c r="C232" s="48" t="str">
        <f>IFERROR(VLOOKUP(B232,'equip ESPE'!$B$2:$D$57,2,0),"")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ESPE'!$B$2:$D$57,3,0),"")</f>
        <v/>
      </c>
      <c r="B233" s="40"/>
      <c r="C233" s="48" t="str">
        <f>IFERROR(VLOOKUP(B233,'equip ESPE'!$B$2:$D$57,2,0),"")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ESPE'!$B$2:$D$57,3,0),"")</f>
        <v/>
      </c>
      <c r="B234" s="40"/>
      <c r="C234" s="48" t="str">
        <f>IFERROR(VLOOKUP(B234,'equip ESPE'!$B$2:$D$57,2,0),"")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ESPE'!$B$2:$D$57,3,0),"")</f>
        <v/>
      </c>
      <c r="B235" s="40"/>
      <c r="C235" s="48" t="str">
        <f>IFERROR(VLOOKUP(B235,'equip ESPE'!$B$2:$D$57,2,0),"")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ESPE'!$B$2:$D$57,3,0),"")</f>
        <v/>
      </c>
      <c r="B236" s="40"/>
      <c r="C236" s="48" t="str">
        <f>IFERROR(VLOOKUP(B236,'equip ESPE'!$B$2:$D$57,2,0),"")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ESPE'!$B$2:$D$57,3,0),"")</f>
        <v/>
      </c>
      <c r="B237" s="40"/>
      <c r="C237" s="48" t="str">
        <f>IFERROR(VLOOKUP(B237,'equip ESPE'!$B$2:$D$57,2,0),"")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ESPE'!$B$2:$D$57,3,0),"")</f>
        <v/>
      </c>
      <c r="B238" s="40"/>
      <c r="C238" s="48" t="str">
        <f>IFERROR(VLOOKUP(B238,'equip ESPE'!$B$2:$D$57,2,0),"")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ESPE'!$B$2:$D$57,3,0),"")</f>
        <v/>
      </c>
      <c r="B239" s="40"/>
      <c r="C239" s="48" t="str">
        <f>IFERROR(VLOOKUP(B239,'equip ESPE'!$B$2:$D$57,2,0),"")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ESPE'!$B$2:$D$57,3,0),"")</f>
        <v/>
      </c>
      <c r="B240" s="40"/>
      <c r="C240" s="48" t="str">
        <f>IFERROR(VLOOKUP(B240,'equip ESPE'!$B$2:$D$57,2,0),"")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ESPE'!$B$2:$D$57,3,0),"")</f>
        <v/>
      </c>
      <c r="B241" s="40"/>
      <c r="C241" s="48" t="str">
        <f>IFERROR(VLOOKUP(B241,'equip ESPE'!$B$2:$D$57,2,0),"")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ESPE'!$B$2:$D$57,3,0),"")</f>
        <v/>
      </c>
      <c r="B242" s="40"/>
      <c r="C242" s="48" t="str">
        <f>IFERROR(VLOOKUP(B242,'equip ESPE'!$B$2:$D$57,2,0),"")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ESPE'!$B$2:$D$57,3,0),"")</f>
        <v/>
      </c>
      <c r="B243" s="40"/>
      <c r="C243" s="48" t="str">
        <f>IFERROR(VLOOKUP(B243,'equip ESPE'!$B$2:$D$57,2,0),"")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ESPE'!$B$2:$D$57,3,0),"")</f>
        <v/>
      </c>
      <c r="B244" s="40"/>
      <c r="C244" s="48" t="str">
        <f>IFERROR(VLOOKUP(B244,'equip ESPE'!$B$2:$D$57,2,0),"")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ESPE'!$B$2:$D$57,3,0),"")</f>
        <v/>
      </c>
      <c r="B245" s="40"/>
      <c r="C245" s="48" t="str">
        <f>IFERROR(VLOOKUP(B245,'equip ESPE'!$B$2:$D$57,2,0),"")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ESPE'!$B$2:$D$57,3,0),"")</f>
        <v/>
      </c>
      <c r="B246" s="40"/>
      <c r="C246" s="48" t="str">
        <f>IFERROR(VLOOKUP(B246,'equip ESPE'!$B$2:$D$57,2,0),"")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ESPE'!$B$2:$D$57,3,0),"")</f>
        <v/>
      </c>
      <c r="B247" s="40"/>
      <c r="C247" s="48" t="str">
        <f>IFERROR(VLOOKUP(B247,'equip ESPE'!$B$2:$D$57,2,0),"")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ESPE'!$B$2:$D$57,3,0),"")</f>
        <v/>
      </c>
      <c r="B248" s="40"/>
      <c r="C248" s="48" t="str">
        <f>IFERROR(VLOOKUP(B248,'equip ESPE'!$B$2:$D$57,2,0),"")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ESPE'!$B$2:$D$57,3,0),"")</f>
        <v/>
      </c>
      <c r="B249" s="40"/>
      <c r="C249" s="48" t="str">
        <f>IFERROR(VLOOKUP(B249,'equip ESPE'!$B$2:$D$57,2,0),"")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ESPE'!$B$2:$D$57,3,0),"")</f>
        <v/>
      </c>
      <c r="B250" s="40"/>
      <c r="C250" s="48" t="str">
        <f>IFERROR(VLOOKUP(B250,'equip ESPE'!$B$2:$D$57,2,0),"")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ESPE'!$B$2:$D$57,3,0),"")</f>
        <v/>
      </c>
      <c r="B251" s="40"/>
      <c r="C251" s="48" t="str">
        <f>IFERROR(VLOOKUP(B251,'equip ESPE'!$B$2:$D$57,2,0),"")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ESPE'!$B$2:$D$57,3,0),"")</f>
        <v/>
      </c>
      <c r="B252" s="40"/>
      <c r="C252" s="48" t="str">
        <f>IFERROR(VLOOKUP(B252,'equip ESPE'!$B$2:$D$57,2,0),"")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ESPE'!$B$2:$D$57,3,0),"")</f>
        <v/>
      </c>
      <c r="B253" s="40"/>
      <c r="C253" s="48" t="str">
        <f>IFERROR(VLOOKUP(B253,'equip ESPE'!$B$2:$D$57,2,0),"")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ESPE'!$B$2:$D$57,3,0),"")</f>
        <v/>
      </c>
      <c r="B254" s="40"/>
      <c r="C254" s="48" t="str">
        <f>IFERROR(VLOOKUP(B254,'equip ESPE'!$B$2:$D$57,2,0),"")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ESPE'!$B$2:$D$57,3,0),"")</f>
        <v/>
      </c>
      <c r="B255" s="40"/>
      <c r="C255" s="48" t="str">
        <f>IFERROR(VLOOKUP(B255,'equip ESPE'!$B$2:$D$57,2,0),"")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ESPE'!$B$2:$D$57,3,0),"")</f>
        <v/>
      </c>
      <c r="B256" s="40"/>
      <c r="C256" s="48" t="str">
        <f>IFERROR(VLOOKUP(B256,'equip ESPE'!$B$2:$D$57,2,0),"")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ESPE'!$B$2:$D$57,3,0),"")</f>
        <v/>
      </c>
      <c r="B257" s="40"/>
      <c r="C257" s="48" t="str">
        <f>IFERROR(VLOOKUP(B257,'equip ESPE'!$B$2:$D$57,2,0),"")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ESPE'!$B$2:$D$57,3,0),"")</f>
        <v/>
      </c>
      <c r="B258" s="40"/>
      <c r="C258" s="48" t="str">
        <f>IFERROR(VLOOKUP(B258,'equip ESPE'!$B$2:$D$57,2,0),"")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ESPE'!$B$2:$D$57,3,0),"")</f>
        <v/>
      </c>
      <c r="B259" s="40"/>
      <c r="C259" s="48" t="str">
        <f>IFERROR(VLOOKUP(B259,'equip ESPE'!$B$2:$D$57,2,0),"")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ESPE'!$B$2:$D$57,3,0),"")</f>
        <v/>
      </c>
      <c r="B260" s="40"/>
      <c r="C260" s="48" t="str">
        <f>IFERROR(VLOOKUP(B260,'equip ESPE'!$B$2:$D$57,2,0),"")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ESPE'!$B$2:$D$57,3,0),"")</f>
        <v/>
      </c>
      <c r="B261" s="40"/>
      <c r="C261" s="48" t="str">
        <f>IFERROR(VLOOKUP(B261,'equip ESPE'!$B$2:$D$57,2,0),"")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ESPE'!$B$2:$D$57,3,0),"")</f>
        <v/>
      </c>
      <c r="B262" s="40"/>
      <c r="C262" s="48" t="str">
        <f>IFERROR(VLOOKUP(B262,'equip ESPE'!$B$2:$D$57,2,0),"")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ESPE'!$B$2:$D$57,3,0),"")</f>
        <v/>
      </c>
      <c r="B263" s="40"/>
      <c r="C263" s="48" t="str">
        <f>IFERROR(VLOOKUP(B263,'equip ESPE'!$B$2:$D$57,2,0),"")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ESPE'!$B$2:$D$57,3,0),"")</f>
        <v/>
      </c>
      <c r="B264" s="40"/>
      <c r="C264" s="48" t="str">
        <f>IFERROR(VLOOKUP(B264,'equip ESPE'!$B$2:$D$57,2,0),"")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ESPE'!$B$2:$D$57,3,0),"")</f>
        <v/>
      </c>
      <c r="B265" s="40"/>
      <c r="C265" s="48" t="str">
        <f>IFERROR(VLOOKUP(B265,'equip ESPE'!$B$2:$D$57,2,0),"")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ESPE'!$B$2:$D$57,3,0),"")</f>
        <v/>
      </c>
      <c r="B266" s="40"/>
      <c r="C266" s="48" t="str">
        <f>IFERROR(VLOOKUP(B266,'equip ESPE'!$B$2:$D$57,2,0),"")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ESPE'!$B$2:$D$57,3,0),"")</f>
        <v/>
      </c>
      <c r="B267" s="40"/>
      <c r="C267" s="48" t="str">
        <f>IFERROR(VLOOKUP(B267,'equip ESPE'!$B$2:$D$57,2,0),"")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ESPE'!$B$2:$D$57,3,0),"")</f>
        <v/>
      </c>
      <c r="B268" s="40"/>
      <c r="C268" s="48" t="str">
        <f>IFERROR(VLOOKUP(B268,'equip ESPE'!$B$2:$D$57,2,0),"")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ESPE'!$B$2:$D$57,3,0),"")</f>
        <v/>
      </c>
      <c r="B269" s="40"/>
      <c r="C269" s="48" t="str">
        <f>IFERROR(VLOOKUP(B269,'equip ESPE'!$B$2:$D$57,2,0),"")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ESPE'!$B$2:$D$57,3,0),"")</f>
        <v/>
      </c>
      <c r="B270" s="40"/>
      <c r="C270" s="48" t="str">
        <f>IFERROR(VLOOKUP(B270,'equip ESPE'!$B$2:$D$57,2,0),"")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ESPE'!$B$2:$D$57,3,0),"")</f>
        <v/>
      </c>
      <c r="B271" s="40"/>
      <c r="C271" s="48" t="str">
        <f>IFERROR(VLOOKUP(B271,'equip ESPE'!$B$2:$D$57,2,0),"")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ESPE'!$B$2:$D$57,3,0),"")</f>
        <v/>
      </c>
      <c r="B272" s="40"/>
      <c r="C272" s="48" t="str">
        <f>IFERROR(VLOOKUP(B272,'equip ESPE'!$B$2:$D$57,2,0),"")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ESPE'!$B$2:$D$57,3,0),"")</f>
        <v/>
      </c>
      <c r="B273" s="40"/>
      <c r="C273" s="48" t="str">
        <f>IFERROR(VLOOKUP(B273,'equip ESPE'!$B$2:$D$57,2,0),"")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ESPE'!$B$2:$D$57,3,0),"")</f>
        <v/>
      </c>
      <c r="B274" s="40"/>
      <c r="C274" s="48" t="str">
        <f>IFERROR(VLOOKUP(B274,'equip ESPE'!$B$2:$D$57,2,0),"")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ESPE'!$B$2:$D$57,3,0),"")</f>
        <v/>
      </c>
      <c r="B275" s="40"/>
      <c r="C275" s="48" t="str">
        <f>IFERROR(VLOOKUP(B275,'equip ESPE'!$B$2:$D$57,2,0),"")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ESPE'!$B$2:$D$57,3,0),"")</f>
        <v/>
      </c>
      <c r="B276" s="40"/>
      <c r="C276" s="48" t="str">
        <f>IFERROR(VLOOKUP(B276,'equip ESPE'!$B$2:$D$57,2,0),"")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ESPE'!$B$2:$D$57,3,0),"")</f>
        <v/>
      </c>
      <c r="B277" s="40"/>
      <c r="C277" s="48" t="str">
        <f>IFERROR(VLOOKUP(B277,'equip ESPE'!$B$2:$D$57,2,0),"")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ESPE'!$B$2:$D$57,3,0),"")</f>
        <v/>
      </c>
      <c r="B278" s="40"/>
      <c r="C278" s="48" t="str">
        <f>IFERROR(VLOOKUP(B278,'equip ESPE'!$B$2:$D$57,2,0),"")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ESPE'!$B$2:$D$57,3,0),"")</f>
        <v/>
      </c>
      <c r="B279" s="40"/>
      <c r="C279" s="48" t="str">
        <f>IFERROR(VLOOKUP(B279,'equip ESPE'!$B$2:$D$57,2,0),"")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ESPE'!$B$2:$D$57,3,0),"")</f>
        <v/>
      </c>
      <c r="B280" s="40"/>
      <c r="C280" s="48" t="str">
        <f>IFERROR(VLOOKUP(B280,'equip ESPE'!$B$2:$D$57,2,0),"")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ESPE'!$B$2:$D$57,3,0),"")</f>
        <v/>
      </c>
      <c r="B281" s="40"/>
      <c r="C281" s="48" t="str">
        <f>IFERROR(VLOOKUP(B281,'equip ESPE'!$B$2:$D$57,2,0),"")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ESPE'!$B$2:$D$57,3,0),"")</f>
        <v/>
      </c>
      <c r="B282" s="40"/>
      <c r="C282" s="48" t="str">
        <f>IFERROR(VLOOKUP(B282,'equip ESPE'!$B$2:$D$57,2,0),"")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ESPE'!$B$2:$D$57,3,0),"")</f>
        <v/>
      </c>
      <c r="B283" s="40"/>
      <c r="C283" s="48" t="str">
        <f>IFERROR(VLOOKUP(B283,'equip ESPE'!$B$2:$D$57,2,0),"")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ESPE'!$B$2:$D$57,3,0),"")</f>
        <v/>
      </c>
      <c r="B284" s="40"/>
      <c r="C284" s="48" t="str">
        <f>IFERROR(VLOOKUP(B284,'equip ESPE'!$B$2:$D$57,2,0),"")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ESPE'!$B$2:$D$57,3,0),"")</f>
        <v/>
      </c>
      <c r="B285" s="40"/>
      <c r="C285" s="48" t="str">
        <f>IFERROR(VLOOKUP(B285,'equip ESPE'!$B$2:$D$57,2,0),"")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ESPE'!$B$2:$D$57,3,0),"")</f>
        <v/>
      </c>
      <c r="B286" s="40"/>
      <c r="C286" s="48" t="str">
        <f>IFERROR(VLOOKUP(B286,'equip ESPE'!$B$2:$D$57,2,0),"")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ESPE'!$B$2:$D$57,3,0),"")</f>
        <v/>
      </c>
      <c r="B287" s="40"/>
      <c r="C287" s="48" t="str">
        <f>IFERROR(VLOOKUP(B287,'equip ESPE'!$B$2:$D$57,2,0),"")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ESPE'!$B$2:$D$57,3,0),"")</f>
        <v/>
      </c>
      <c r="B288" s="40"/>
      <c r="C288" s="48" t="str">
        <f>IFERROR(VLOOKUP(B288,'equip ESPE'!$B$2:$D$57,2,0),"")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ESPE'!$B$2:$D$57,3,0),"")</f>
        <v/>
      </c>
      <c r="B289" s="40"/>
      <c r="C289" s="48" t="str">
        <f>IFERROR(VLOOKUP(B289,'equip ESPE'!$B$2:$D$57,2,0),"")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ESPE'!$B$2:$D$57,3,0),"")</f>
        <v/>
      </c>
      <c r="B290" s="40"/>
      <c r="C290" s="48" t="str">
        <f>IFERROR(VLOOKUP(B290,'equip ESPE'!$B$2:$D$57,2,0),"")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ESPE'!$B$2:$D$57,3,0),"")</f>
        <v/>
      </c>
      <c r="B291" s="40"/>
      <c r="C291" s="48" t="str">
        <f>IFERROR(VLOOKUP(B291,'equip ESPE'!$B$2:$D$57,2,0),"")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ESPE'!$B$2:$D$57,3,0),"")</f>
        <v/>
      </c>
      <c r="B292" s="40"/>
      <c r="C292" s="48" t="str">
        <f>IFERROR(VLOOKUP(B292,'equip ESPE'!$B$2:$D$57,2,0),"")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ESPE'!$B$2:$D$57,3,0),"")</f>
        <v/>
      </c>
      <c r="B293" s="40"/>
      <c r="C293" s="48" t="str">
        <f>IFERROR(VLOOKUP(B293,'equip ESPE'!$B$2:$D$57,2,0),"")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ESPE'!$B$2:$D$57,3,0),"")</f>
        <v/>
      </c>
      <c r="B294" s="40"/>
      <c r="C294" s="48" t="str">
        <f>IFERROR(VLOOKUP(B294,'equip ESPE'!$B$2:$D$57,2,0),"")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ESPE'!$B$2:$D$57,3,0),"")</f>
        <v/>
      </c>
      <c r="B295" s="40"/>
      <c r="C295" s="48" t="str">
        <f>IFERROR(VLOOKUP(B295,'equip ESPE'!$B$2:$D$57,2,0),"")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ESPE'!$B$2:$D$57,3,0),"")</f>
        <v/>
      </c>
      <c r="B296" s="40"/>
      <c r="C296" s="48" t="str">
        <f>IFERROR(VLOOKUP(B296,'equip ESPE'!$B$2:$D$57,2,0),"")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ESPE'!$B$2:$D$57,3,0),"")</f>
        <v/>
      </c>
      <c r="B297" s="40"/>
      <c r="C297" s="48" t="str">
        <f>IFERROR(VLOOKUP(B297,'equip ESPE'!$B$2:$D$57,2,0),"")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ESPE'!$B$2:$D$57,3,0),"")</f>
        <v/>
      </c>
      <c r="B298" s="40"/>
      <c r="C298" s="48" t="str">
        <f>IFERROR(VLOOKUP(B298,'equip ESPE'!$B$2:$D$57,2,0),"")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ESPE'!$B$2:$D$57,3,0),"")</f>
        <v/>
      </c>
      <c r="B299" s="40"/>
      <c r="C299" s="48" t="str">
        <f>IFERROR(VLOOKUP(B299,'equip ESPE'!$B$2:$D$57,2,0),"")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ESPE'!$B$2:$D$57,3,0),"")</f>
        <v/>
      </c>
      <c r="B300" s="40"/>
      <c r="C300" s="48" t="str">
        <f>IFERROR(VLOOKUP(B300,'equip ESPE'!$B$2:$D$57,2,0),"")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ESPE'!$B$2:$D$57,3,0),"")</f>
        <v/>
      </c>
      <c r="B301" s="40"/>
      <c r="C301" s="48" t="str">
        <f>IFERROR(VLOOKUP(B301,'equip ESPE'!$B$2:$D$57,2,0),"")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ESPE'!$B$2:$D$57,3,0),"")</f>
        <v/>
      </c>
      <c r="B302" s="40"/>
      <c r="C302" s="48" t="str">
        <f>IFERROR(VLOOKUP(B302,'equip ESPE'!$B$2:$D$57,2,0),"")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ESPE'!$B$2:$D$57,3,0),"")</f>
        <v/>
      </c>
      <c r="B303" s="40"/>
      <c r="C303" s="48" t="str">
        <f>IFERROR(VLOOKUP(B303,'equip ESPE'!$B$2:$D$57,2,0),"")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ESPE'!$B$2:$D$57,3,0),"")</f>
        <v/>
      </c>
      <c r="B304" s="40"/>
      <c r="C304" s="48" t="str">
        <f>IFERROR(VLOOKUP(B304,'equip ESPE'!$B$2:$D$57,2,0),"")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ESPE'!$B$2:$D$57,3,0),"")</f>
        <v/>
      </c>
      <c r="B305" s="40"/>
      <c r="C305" s="48" t="str">
        <f>IFERROR(VLOOKUP(B305,'equip ESPE'!$B$2:$D$57,2,0),"")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ESPE'!$B$2:$D$57,3,0),"")</f>
        <v/>
      </c>
      <c r="B306" s="40"/>
      <c r="C306" s="48" t="str">
        <f>IFERROR(VLOOKUP(B306,'equip ESPE'!$B$2:$D$57,2,0),"")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ESPE'!$B$2:$D$57,3,0),"")</f>
        <v/>
      </c>
      <c r="B307" s="40"/>
      <c r="C307" s="48" t="str">
        <f>IFERROR(VLOOKUP(B307,'equip ESPE'!$B$2:$D$57,2,0),"")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ESPE'!$B$2:$D$57,3,0),"")</f>
        <v/>
      </c>
      <c r="B308" s="40"/>
      <c r="C308" s="48" t="str">
        <f>IFERROR(VLOOKUP(B308,'equip ESPE'!$B$2:$D$57,2,0),"")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ESPE'!$B$2:$D$57,3,0),"")</f>
        <v/>
      </c>
      <c r="B309" s="40"/>
      <c r="C309" s="48" t="str">
        <f>IFERROR(VLOOKUP(B309,'equip ESPE'!$B$2:$D$57,2,0),"")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ESPE'!$B$2:$D$57,3,0),"")</f>
        <v/>
      </c>
      <c r="B310" s="40"/>
      <c r="C310" s="48" t="str">
        <f>IFERROR(VLOOKUP(B310,'equip ESPE'!$B$2:$D$57,2,0),"")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ESPE'!$B$2:$D$57,3,0),"")</f>
        <v/>
      </c>
      <c r="B311" s="40"/>
      <c r="C311" s="48" t="str">
        <f>IFERROR(VLOOKUP(B311,'equip ESPE'!$B$2:$D$57,2,0),"")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ESPE'!$B$2:$D$57,3,0),"")</f>
        <v/>
      </c>
      <c r="B312" s="40"/>
      <c r="C312" s="48" t="str">
        <f>IFERROR(VLOOKUP(B312,'equip ESPE'!$B$2:$D$57,2,0),"")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ESPE'!$B$2:$D$57,3,0),"")</f>
        <v/>
      </c>
      <c r="B313" s="40"/>
      <c r="C313" s="48" t="str">
        <f>IFERROR(VLOOKUP(B313,'equip ESPE'!$B$2:$D$57,2,0),"")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ESPE'!$B$2:$D$57,3,0),"")</f>
        <v/>
      </c>
      <c r="B314" s="40"/>
      <c r="C314" s="48" t="str">
        <f>IFERROR(VLOOKUP(B314,'equip ESPE'!$B$2:$D$57,2,0),"")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ESPE'!$B$2:$D$57,3,0),"")</f>
        <v/>
      </c>
      <c r="B315" s="40"/>
      <c r="C315" s="48" t="str">
        <f>IFERROR(VLOOKUP(B315,'equip ESPE'!$B$2:$D$57,2,0),"")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ESPE'!$B$2:$D$57,3,0),"")</f>
        <v/>
      </c>
      <c r="B316" s="40"/>
      <c r="C316" s="48" t="str">
        <f>IFERROR(VLOOKUP(B316,'equip ESPE'!$B$2:$D$57,2,0),"")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ESPE'!$B$2:$D$57,3,0),"")</f>
        <v/>
      </c>
      <c r="B317" s="40"/>
      <c r="C317" s="48" t="str">
        <f>IFERROR(VLOOKUP(B317,'equip ESPE'!$B$2:$D$57,2,0),"")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ESPE'!$B$2:$D$57,3,0),"")</f>
        <v/>
      </c>
      <c r="B318" s="40"/>
      <c r="C318" s="48" t="str">
        <f>IFERROR(VLOOKUP(B318,'equip ESPE'!$B$2:$D$57,2,0),"")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ESPE'!$B$2:$D$57,3,0),"")</f>
        <v/>
      </c>
      <c r="B319" s="40"/>
      <c r="C319" s="48" t="str">
        <f>IFERROR(VLOOKUP(B319,'equip ESPE'!$B$2:$D$57,2,0),"")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ESPE'!$B$2:$D$57,3,0),"")</f>
        <v/>
      </c>
      <c r="B320" s="40"/>
      <c r="C320" s="48" t="str">
        <f>IFERROR(VLOOKUP(B320,'equip ESPE'!$B$2:$D$57,2,0),"")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ESPE'!$B$2:$D$57,3,0),"")</f>
        <v/>
      </c>
      <c r="B321" s="40"/>
      <c r="C321" s="48" t="str">
        <f>IFERROR(VLOOKUP(B321,'equip ESPE'!$B$2:$D$57,2,0),"")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ESPE'!$B$2:$D$57,3,0),"")</f>
        <v/>
      </c>
      <c r="B322" s="40"/>
      <c r="C322" s="48" t="str">
        <f>IFERROR(VLOOKUP(B322,'equip ESPE'!$B$2:$D$57,2,0),"")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ESPE'!$B$2:$D$57,3,0),"")</f>
        <v/>
      </c>
      <c r="B323" s="40"/>
      <c r="C323" s="48" t="str">
        <f>IFERROR(VLOOKUP(B323,'equip ESPE'!$B$2:$D$57,2,0),"")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ESPE'!$B$2:$D$57,3,0),"")</f>
        <v/>
      </c>
      <c r="B324" s="40"/>
      <c r="C324" s="48" t="str">
        <f>IFERROR(VLOOKUP(B324,'equip ESPE'!$B$2:$D$57,2,0),"")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ESPE'!$B$2:$D$57,3,0),"")</f>
        <v/>
      </c>
      <c r="B325" s="40"/>
      <c r="C325" s="48" t="str">
        <f>IFERROR(VLOOKUP(B325,'equip ESPE'!$B$2:$D$57,2,0),"")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ESPE'!$B$2:$D$57,3,0),"")</f>
        <v/>
      </c>
      <c r="B326" s="40"/>
      <c r="C326" s="48" t="str">
        <f>IFERROR(VLOOKUP(B326,'equip ESPE'!$B$2:$D$57,2,0),"")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ESPE'!$B$2:$D$57,3,0),"")</f>
        <v/>
      </c>
      <c r="B327" s="40"/>
      <c r="C327" s="48" t="str">
        <f>IFERROR(VLOOKUP(B327,'equip ESPE'!$B$2:$D$57,2,0),"")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ESPE'!$B$2:$D$57,3,0),"")</f>
        <v/>
      </c>
      <c r="B328" s="40"/>
      <c r="C328" s="48" t="str">
        <f>IFERROR(VLOOKUP(B328,'equip ESPE'!$B$2:$D$57,2,0),"")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ESPE'!$B$2:$D$57,3,0),"")</f>
        <v/>
      </c>
      <c r="B329" s="40"/>
      <c r="C329" s="48" t="str">
        <f>IFERROR(VLOOKUP(B329,'equip ESPE'!$B$2:$D$57,2,0),"")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ESPE'!$B$2:$D$57,3,0),"")</f>
        <v/>
      </c>
      <c r="B330" s="40"/>
      <c r="C330" s="48" t="str">
        <f>IFERROR(VLOOKUP(B330,'equip ESPE'!$B$2:$D$57,2,0),"")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ESPE'!$B$2:$D$57,3,0),"")</f>
        <v/>
      </c>
      <c r="B331" s="40"/>
      <c r="C331" s="48" t="str">
        <f>IFERROR(VLOOKUP(B331,'equip ESPE'!$B$2:$D$57,2,0),"")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ESPE'!$B$2:$D$57,3,0),"")</f>
        <v/>
      </c>
      <c r="B332" s="40"/>
      <c r="C332" s="48" t="str">
        <f>IFERROR(VLOOKUP(B332,'equip ESPE'!$B$2:$D$57,2,0),"")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ESPE'!$B$2:$D$57,3,0),"")</f>
        <v/>
      </c>
      <c r="B333" s="40"/>
      <c r="C333" s="48" t="str">
        <f>IFERROR(VLOOKUP(B333,'equip ESPE'!$B$2:$D$57,2,0),"")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ESPE'!$B$2:$D$57,3,0),"")</f>
        <v/>
      </c>
      <c r="B334" s="40"/>
      <c r="C334" s="48" t="str">
        <f>IFERROR(VLOOKUP(B334,'equip ESPE'!$B$2:$D$57,2,0),"")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ESPE'!$B$2:$D$57,3,0),"")</f>
        <v/>
      </c>
      <c r="B335" s="40"/>
      <c r="C335" s="48" t="str">
        <f>IFERROR(VLOOKUP(B335,'equip ESPE'!$B$2:$D$57,2,0),"")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ESPE'!$B$2:$D$57,3,0),"")</f>
        <v/>
      </c>
      <c r="B336" s="40"/>
      <c r="C336" s="48" t="str">
        <f>IFERROR(VLOOKUP(B336,'equip ESPE'!$B$2:$D$57,2,0),"")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ESPE'!$B$2:$D$57,3,0),"")</f>
        <v/>
      </c>
      <c r="B337" s="40"/>
      <c r="C337" s="48" t="str">
        <f>IFERROR(VLOOKUP(B337,'equip ESPE'!$B$2:$D$57,2,0),"")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ESPE'!$B$2:$D$57,3,0),"")</f>
        <v/>
      </c>
      <c r="B338" s="40"/>
      <c r="C338" s="48" t="str">
        <f>IFERROR(VLOOKUP(B338,'equip ESPE'!$B$2:$D$57,2,0),"")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ESPE'!$B$2:$D$57,3,0),"")</f>
        <v/>
      </c>
      <c r="B339" s="40"/>
      <c r="C339" s="48" t="str">
        <f>IFERROR(VLOOKUP(B339,'equip ESPE'!$B$2:$D$57,2,0),"")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ESPE'!$B$2:$D$57,3,0),"")</f>
        <v/>
      </c>
      <c r="B340" s="40"/>
      <c r="C340" s="48" t="str">
        <f>IFERROR(VLOOKUP(B340,'equip ESPE'!$B$2:$D$57,2,0),"")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ESPE'!$B$2:$D$57,3,0),"")</f>
        <v/>
      </c>
      <c r="B341" s="40"/>
      <c r="C341" s="48" t="str">
        <f>IFERROR(VLOOKUP(B341,'equip ESPE'!$B$2:$D$57,2,0),"")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ESPE'!$B$2:$D$57,3,0),"")</f>
        <v/>
      </c>
      <c r="B342" s="40"/>
      <c r="C342" s="48" t="str">
        <f>IFERROR(VLOOKUP(B342,'equip ESPE'!$B$2:$D$57,2,0),"")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ESPE'!$B$2:$D$57,3,0),"")</f>
        <v/>
      </c>
      <c r="B343" s="40"/>
      <c r="C343" s="48" t="str">
        <f>IFERROR(VLOOKUP(B343,'equip ESPE'!$B$2:$D$57,2,0),"")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ESPE'!$B$2:$D$57,3,0),"")</f>
        <v/>
      </c>
      <c r="B344" s="40"/>
      <c r="C344" s="48" t="str">
        <f>IFERROR(VLOOKUP(B344,'equip ESPE'!$B$2:$D$57,2,0),"")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ESPE'!$B$2:$D$57,3,0),"")</f>
        <v/>
      </c>
      <c r="B345" s="40"/>
      <c r="C345" s="48" t="str">
        <f>IFERROR(VLOOKUP(B345,'equip ESPE'!$B$2:$D$57,2,0),"")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ESPE'!$B$2:$D$57,3,0),"")</f>
        <v/>
      </c>
      <c r="B346" s="40"/>
      <c r="C346" s="48" t="str">
        <f>IFERROR(VLOOKUP(B346,'equip ESPE'!$B$2:$D$57,2,0),"")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ESPE'!$B$2:$D$57,3,0),"")</f>
        <v/>
      </c>
      <c r="B347" s="40"/>
      <c r="C347" s="48" t="str">
        <f>IFERROR(VLOOKUP(B347,'equip ESPE'!$B$2:$D$57,2,0),"")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ESPE'!$B$2:$D$57,3,0),"")</f>
        <v/>
      </c>
      <c r="B348" s="40"/>
      <c r="C348" s="48" t="str">
        <f>IFERROR(VLOOKUP(B348,'equip ESPE'!$B$2:$D$57,2,0),"")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ESPE'!$B$2:$D$57,3,0),"")</f>
        <v/>
      </c>
      <c r="B349" s="40"/>
      <c r="C349" s="48" t="str">
        <f>IFERROR(VLOOKUP(B349,'equip ESPE'!$B$2:$D$57,2,0),"")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ESPE'!$B$2:$D$57,3,0),"")</f>
        <v/>
      </c>
      <c r="B350" s="40"/>
      <c r="C350" s="48" t="str">
        <f>IFERROR(VLOOKUP(B350,'equip ESPE'!$B$2:$D$57,2,0),"")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ESPE'!$B$2:$D$57,3,0),"")</f>
        <v/>
      </c>
      <c r="B351" s="40"/>
      <c r="C351" s="48" t="str">
        <f>IFERROR(VLOOKUP(B351,'equip ESPE'!$B$2:$D$57,2,0),"")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ESPE'!$B$2:$D$57,3,0),"")</f>
        <v/>
      </c>
      <c r="B352" s="40"/>
      <c r="C352" s="48" t="str">
        <f>IFERROR(VLOOKUP(B352,'equip ESPE'!$B$2:$D$57,2,0),"")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ESPE'!$B$2:$D$57,3,0),"")</f>
        <v/>
      </c>
      <c r="B353" s="40"/>
      <c r="C353" s="48" t="str">
        <f>IFERROR(VLOOKUP(B353,'equip ESPE'!$B$2:$D$57,2,0),"")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ESPE'!$B$2:$D$57,3,0),"")</f>
        <v/>
      </c>
      <c r="B354" s="40"/>
      <c r="C354" s="48" t="str">
        <f>IFERROR(VLOOKUP(B354,'equip ESPE'!$B$2:$D$57,2,0),"")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ESPE'!$B$2:$D$57,3,0),"")</f>
        <v/>
      </c>
      <c r="B355" s="40"/>
      <c r="C355" s="48" t="str">
        <f>IFERROR(VLOOKUP(B355,'equip ESPE'!$B$2:$D$57,2,0),"")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ESPE'!$B$2:$D$57,3,0),"")</f>
        <v/>
      </c>
      <c r="B356" s="40"/>
      <c r="C356" s="48" t="str">
        <f>IFERROR(VLOOKUP(B356,'equip ESPE'!$B$2:$D$57,2,0),"")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ESPE'!$B$2:$D$57,3,0),"")</f>
        <v/>
      </c>
      <c r="B357" s="40"/>
      <c r="C357" s="48" t="str">
        <f>IFERROR(VLOOKUP(B357,'equip ESPE'!$B$2:$D$57,2,0),"")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ESPE'!$B$2:$D$57,3,0),"")</f>
        <v/>
      </c>
      <c r="B358" s="40"/>
      <c r="C358" s="48" t="str">
        <f>IFERROR(VLOOKUP(B358,'equip ESPE'!$B$2:$D$57,2,0),"")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ESPE'!$B$2:$D$57,3,0),"")</f>
        <v/>
      </c>
      <c r="B359" s="40"/>
      <c r="C359" s="48" t="str">
        <f>IFERROR(VLOOKUP(B359,'equip ESPE'!$B$2:$D$57,2,0),"")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ESPE'!$B$2:$D$57,3,0),"")</f>
        <v/>
      </c>
      <c r="B360" s="40"/>
      <c r="C360" s="48" t="str">
        <f>IFERROR(VLOOKUP(B360,'equip ESPE'!$B$2:$D$57,2,0),"")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ESPE'!$B$2:$D$57,3,0),"")</f>
        <v/>
      </c>
      <c r="B361" s="40"/>
      <c r="C361" s="48" t="str">
        <f>IFERROR(VLOOKUP(B361,'equip ESPE'!$B$2:$D$57,2,0),"")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ESPE'!$B$2:$D$57,3,0),"")</f>
        <v/>
      </c>
      <c r="B362" s="40"/>
      <c r="C362" s="48" t="str">
        <f>IFERROR(VLOOKUP(B362,'equip ESPE'!$B$2:$D$57,2,0),"")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ESPE'!$B$2:$D$57,3,0),"")</f>
        <v/>
      </c>
      <c r="B363" s="40"/>
      <c r="C363" s="48" t="str">
        <f>IFERROR(VLOOKUP(B363,'equip ESPE'!$B$2:$D$57,2,0),"")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ESPE'!$B$2:$D$57,3,0),"")</f>
        <v/>
      </c>
      <c r="B364" s="40"/>
      <c r="C364" s="48" t="str">
        <f>IFERROR(VLOOKUP(B364,'equip ESPE'!$B$2:$D$57,2,0),"")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ESPE'!$B$2:$D$57,3,0),"")</f>
        <v/>
      </c>
      <c r="B365" s="40"/>
      <c r="C365" s="48" t="str">
        <f>IFERROR(VLOOKUP(B365,'equip ESPE'!$B$2:$D$57,2,0),"")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ESPE'!$B$2:$D$57,3,0),"")</f>
        <v/>
      </c>
      <c r="B366" s="40"/>
      <c r="C366" s="48" t="str">
        <f>IFERROR(VLOOKUP(B366,'equip ESPE'!$B$2:$D$57,2,0),"")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ESPE'!$B$2:$D$57,3,0),"")</f>
        <v/>
      </c>
      <c r="B367" s="40"/>
      <c r="C367" s="48" t="str">
        <f>IFERROR(VLOOKUP(B367,'equip ESPE'!$B$2:$D$57,2,0),"")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ESPE'!$B$2:$D$57,3,0),"")</f>
        <v/>
      </c>
      <c r="B368" s="40"/>
      <c r="C368" s="48" t="str">
        <f>IFERROR(VLOOKUP(B368,'equip ESPE'!$B$2:$D$57,2,0),"")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ESPE'!$B$2:$D$57,3,0),"")</f>
        <v/>
      </c>
      <c r="B369" s="40"/>
      <c r="C369" s="48" t="str">
        <f>IFERROR(VLOOKUP(B369,'equip ESPE'!$B$2:$D$57,2,0),"")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ESPE'!$B$2:$D$57,3,0),"")</f>
        <v/>
      </c>
      <c r="B370" s="40"/>
      <c r="C370" s="48" t="str">
        <f>IFERROR(VLOOKUP(B370,'equip ESPE'!$B$2:$D$57,2,0),"")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ESPE'!$B$2:$D$57,3,0),"")</f>
        <v/>
      </c>
      <c r="B371" s="40"/>
      <c r="C371" s="48" t="str">
        <f>IFERROR(VLOOKUP(B371,'equip ESPE'!$B$2:$D$57,2,0),"")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ESPE'!$B$2:$D$57,3,0),"")</f>
        <v/>
      </c>
      <c r="B372" s="40"/>
      <c r="C372" s="48" t="str">
        <f>IFERROR(VLOOKUP(B372,'equip ESPE'!$B$2:$D$57,2,0),"")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ESPE'!$B$2:$D$57,3,0),"")</f>
        <v/>
      </c>
      <c r="B373" s="40"/>
      <c r="C373" s="48" t="str">
        <f>IFERROR(VLOOKUP(B373,'equip ESPE'!$B$2:$D$57,2,0),"")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ESPE'!$B$2:$D$57,3,0),"")</f>
        <v/>
      </c>
      <c r="B374" s="40"/>
      <c r="C374" s="48" t="str">
        <f>IFERROR(VLOOKUP(B374,'equip ESPE'!$B$2:$D$57,2,0),"")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ESPE'!$B$2:$D$57,3,0),"")</f>
        <v/>
      </c>
      <c r="B375" s="40"/>
      <c r="C375" s="48" t="str">
        <f>IFERROR(VLOOKUP(B375,'equip ESPE'!$B$2:$D$57,2,0),"")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ESPE'!$B$2:$D$57,3,0),"")</f>
        <v/>
      </c>
      <c r="B376" s="40"/>
      <c r="C376" s="48" t="str">
        <f>IFERROR(VLOOKUP(B376,'equip ESPE'!$B$2:$D$57,2,0),"")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ESPE'!$B$2:$D$57,3,0),"")</f>
        <v/>
      </c>
      <c r="B377" s="40"/>
      <c r="C377" s="48" t="str">
        <f>IFERROR(VLOOKUP(B377,'equip ESPE'!$B$2:$D$57,2,0),"")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ESPE'!$B$2:$D$57,3,0),"")</f>
        <v/>
      </c>
      <c r="B378" s="40"/>
      <c r="C378" s="48" t="str">
        <f>IFERROR(VLOOKUP(B378,'equip ESPE'!$B$2:$D$57,2,0),"")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ESPE'!$B$2:$D$57,3,0),"")</f>
        <v/>
      </c>
      <c r="B379" s="40"/>
      <c r="C379" s="48" t="str">
        <f>IFERROR(VLOOKUP(B379,'equip ESPE'!$B$2:$D$57,2,0),"")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ESPE'!$B$2:$D$57,3,0),"")</f>
        <v/>
      </c>
      <c r="B380" s="40"/>
      <c r="C380" s="48" t="str">
        <f>IFERROR(VLOOKUP(B380,'equip ESPE'!$B$2:$D$57,2,0),"")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ESPE'!$B$2:$D$57,3,0),"")</f>
        <v/>
      </c>
      <c r="B381" s="40"/>
      <c r="C381" s="48" t="str">
        <f>IFERROR(VLOOKUP(B381,'equip ESPE'!$B$2:$D$57,2,0),"")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ESPE'!$B$2:$D$57,3,0),"")</f>
        <v/>
      </c>
      <c r="B382" s="40"/>
      <c r="C382" s="48" t="str">
        <f>IFERROR(VLOOKUP(B382,'equip ESPE'!$B$2:$D$57,2,0),"")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ESPE'!$B$2:$D$57,3,0),"")</f>
        <v/>
      </c>
      <c r="B383" s="40"/>
      <c r="C383" s="48" t="str">
        <f>IFERROR(VLOOKUP(B383,'equip ESPE'!$B$2:$D$57,2,0),"")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ESPE'!$B$2:$D$57,3,0),"")</f>
        <v/>
      </c>
      <c r="B384" s="40"/>
      <c r="C384" s="48" t="str">
        <f>IFERROR(VLOOKUP(B384,'equip ESPE'!$B$2:$D$57,2,0),"")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ESPE'!$B$2:$D$57,3,0),"")</f>
        <v/>
      </c>
      <c r="B385" s="40"/>
      <c r="C385" s="48" t="str">
        <f>IFERROR(VLOOKUP(B385,'equip ESPE'!$B$2:$D$57,2,0),"")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ESPE'!$B$2:$D$57,3,0),"")</f>
        <v/>
      </c>
      <c r="B386" s="40"/>
      <c r="C386" s="48" t="str">
        <f>IFERROR(VLOOKUP(B386,'equip ESPE'!$B$2:$D$57,2,0),"")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ESPE'!$B$2:$D$57,3,0),"")</f>
        <v/>
      </c>
      <c r="B387" s="40"/>
      <c r="C387" s="48" t="str">
        <f>IFERROR(VLOOKUP(B387,'equip ESPE'!$B$2:$D$57,2,0),"")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ESPE'!$B$2:$D$57,3,0),"")</f>
        <v/>
      </c>
      <c r="B388" s="40"/>
      <c r="C388" s="48" t="str">
        <f>IFERROR(VLOOKUP(B388,'equip ESPE'!$B$2:$D$57,2,0),"")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ESPE'!$B$2:$D$57,3,0),"")</f>
        <v/>
      </c>
      <c r="B389" s="40"/>
      <c r="C389" s="48" t="str">
        <f>IFERROR(VLOOKUP(B389,'equip ESPE'!$B$2:$D$57,2,0),"")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ESPE'!$B$2:$D$57,3,0),"")</f>
        <v/>
      </c>
      <c r="B390" s="40"/>
      <c r="C390" s="48" t="str">
        <f>IFERROR(VLOOKUP(B390,'equip ESPE'!$B$2:$D$57,2,0),"")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ESPE'!$B$2:$D$57,3,0),"")</f>
        <v/>
      </c>
      <c r="B391" s="40"/>
      <c r="C391" s="48" t="str">
        <f>IFERROR(VLOOKUP(B391,'equip ESPE'!$B$2:$D$57,2,0),"")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ESPE'!$B$2:$D$57,3,0),"")</f>
        <v/>
      </c>
      <c r="B392" s="40"/>
      <c r="C392" s="48" t="str">
        <f>IFERROR(VLOOKUP(B392,'equip ESPE'!$B$2:$D$57,2,0),"")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ESPE'!$B$2:$D$57,3,0),"")</f>
        <v/>
      </c>
      <c r="B393" s="40"/>
      <c r="C393" s="48" t="str">
        <f>IFERROR(VLOOKUP(B393,'equip ESPE'!$B$2:$D$57,2,0),"")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ESPE'!$B$2:$D$57,3,0),"")</f>
        <v/>
      </c>
      <c r="B394" s="40"/>
      <c r="C394" s="48" t="str">
        <f>IFERROR(VLOOKUP(B394,'equip ESPE'!$B$2:$D$57,2,0),"")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ESPE'!$B$2:$D$57,3,0),"")</f>
        <v/>
      </c>
      <c r="B395" s="40"/>
      <c r="C395" s="48" t="str">
        <f>IFERROR(VLOOKUP(B395,'equip ESPE'!$B$2:$D$57,2,0),"")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ESPE'!$B$2:$D$57,3,0),"")</f>
        <v/>
      </c>
      <c r="B396" s="40"/>
      <c r="C396" s="48" t="str">
        <f>IFERROR(VLOOKUP(B396,'equip ESPE'!$B$2:$D$57,2,0),"")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ESPE'!$B$2:$D$57,3,0),"")</f>
        <v/>
      </c>
      <c r="B397" s="40"/>
      <c r="C397" s="48" t="str">
        <f>IFERROR(VLOOKUP(B397,'equip ESPE'!$B$2:$D$57,2,0),"")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ESPE'!$B$2:$D$57,3,0),"")</f>
        <v/>
      </c>
      <c r="B398" s="40"/>
      <c r="C398" s="48" t="str">
        <f>IFERROR(VLOOKUP(B398,'equip ESPE'!$B$2:$D$57,2,0),"")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ESPE'!$B$2:$D$57,3,0),"")</f>
        <v/>
      </c>
      <c r="B399" s="40"/>
      <c r="C399" s="48" t="str">
        <f>IFERROR(VLOOKUP(B399,'equip ESPE'!$B$2:$D$57,2,0),"")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ESPE'!$B$2:$D$57,3,0),"")</f>
        <v/>
      </c>
      <c r="B400" s="40"/>
      <c r="C400" s="48" t="str">
        <f>IFERROR(VLOOKUP(B400,'equip ESPE'!$B$2:$D$57,2,0),"")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rer1Cs/hCrwc9741cVJSGueWLpwjjpyBTxQ9BoR4Iz9Zc/uvaWPA9mXYKh4iPnDx7wEhp2yQVgp7eFmQwA9ebA==" saltValue="tspUaYC7v2Kjlpg0zmcMk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1" priority="60">
      <formula>$S11="MÁQUINAS Y EQUIPOS"</formula>
    </cfRule>
    <cfRule type="expression" dxfId="50" priority="61">
      <formula>$S11="SOFTWARE"</formula>
    </cfRule>
    <cfRule type="expression" dxfId="49" priority="62">
      <formula>$S11="MATERIAL INTERACTIVO (DIDÁCTICO)"</formula>
    </cfRule>
    <cfRule type="expression" dxfId="48" priority="63">
      <formula>$S11="HERRAMIENTAS, IMPLEMENTOS Y UTENSILIOS"</formula>
    </cfRule>
    <cfRule type="expression" dxfId="47" priority="64">
      <formula>$S11="INSTRUMENTOS"</formula>
    </cfRule>
  </conditionalFormatting>
  <conditionalFormatting sqref="B2:J2 E3">
    <cfRule type="containsText" dxfId="46" priority="25" operator="containsText" text="INGRESE RBD CORRECTO">
      <formula>NOT(ISERROR(SEARCH("INGRESE RBD CORRECTO",B2)))</formula>
    </cfRule>
  </conditionalFormatting>
  <conditionalFormatting sqref="C3009:C5381">
    <cfRule type="expression" dxfId="45" priority="94">
      <formula>$S472="MÁQUINAS Y EQUIPOS"</formula>
    </cfRule>
    <cfRule type="expression" dxfId="44" priority="95">
      <formula>$S472="SOFTWARE"</formula>
    </cfRule>
    <cfRule type="expression" dxfId="43" priority="96">
      <formula>$S472="MATERIAL INTERACTIVO (DIDÁCTICO)"</formula>
    </cfRule>
    <cfRule type="expression" dxfId="42" priority="97">
      <formula>$S472="HERRAMIENTAS, IMPLEMENTOS Y UTENSILIOS"</formula>
    </cfRule>
    <cfRule type="expression" dxfId="41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159AD783-2C9A-ED42-A628-78FBC8377A62}">
          <x14:formula1>
            <xm:f>'equip ESPE'!$B$2:$B$57</xm:f>
          </x14:formula1>
          <xm:sqref>B67:B400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Matrícula_MECÁNICA_MANTENIMIENTO_DE_AERONAVES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0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MEC_MANT_AERONAVES'!B3</f>
        <v>0</v>
      </c>
      <c r="C3" s="184" t="s">
        <v>27</v>
      </c>
      <c r="D3" s="184"/>
      <c r="E3" s="154" t="str">
        <f>'Especialidad MEC_MANT_AERONAVES'!E3</f>
        <v>INGRESE RBD CORRECTO</v>
      </c>
      <c r="F3" s="184" t="s">
        <v>28</v>
      </c>
      <c r="G3" s="184"/>
      <c r="H3" s="155">
        <f>'Especialidad MEC_MANT_AERONAVES'!I3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MECÁNICA_MANTENIMIENTO_DE_AERONAVES</v>
      </c>
      <c r="B5" s="105"/>
      <c r="C5" s="105"/>
      <c r="D5" s="105"/>
      <c r="E5" s="105"/>
      <c r="F5" s="105"/>
      <c r="G5" s="105"/>
      <c r="H5" s="105" t="str" cm="1">
        <f t="array" ref="H5:I5">'Especialidad MEC_MANT_AERONAVES'!I8:J8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0" t="s">
        <v>1254</v>
      </c>
      <c r="M9" s="190"/>
      <c r="N9"/>
      <c r="O9"/>
      <c r="X9" s="47"/>
      <c r="AJ9" s="132"/>
      <c r="AK9" s="132"/>
    </row>
    <row r="10" spans="1:40" ht="51">
      <c r="A10" s="156" t="str" cm="1">
        <f t="array" aca="1" ref="A10:J871" ca="1">'Especialidad MEC_MANT_AERONAVES'!A10:J871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 xml:space="preserve">Compresor </v>
      </c>
      <c r="C11" s="48" t="str">
        <f ca="1"/>
        <v>E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Compresor </v>
      </c>
      <c r="W11" s="39" t="str">
        <f t="shared" ca="1" si="0"/>
        <v>E</v>
      </c>
      <c r="X11" s="39" cm="1">
        <f t="array" aca="1" ref="X11" ca="1">IFERROR(_xlfn.IFS(W11="E",1,W11="G/2",$I$3/2,W11="G/5",$I$3/5,W11="G/10",$I$3/10,W11="i",$I$3),"")</f>
        <v>1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1.5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Esmeril de banco</v>
      </c>
      <c r="C12" s="48" t="str">
        <f ca="1"/>
        <v>E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de banco</v>
      </c>
      <c r="W12" s="38" t="str">
        <f t="shared" ca="1" si="0"/>
        <v>E</v>
      </c>
      <c r="X12" s="38" cm="1">
        <f t="array" aca="1" ref="X12" ca="1">IFERROR(_xlfn.IFS(W12="E",1,W12="G/2",$I$3/2,W12="G/5",$I$3/5,W12="G/10",$I$3/10,W12="i",$I$3),"")</f>
        <v>1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1.5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 xml:space="preserve">Estación soldadora </v>
      </c>
      <c r="C13" s="48" t="str">
        <f ca="1"/>
        <v>E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Estación soldadora </v>
      </c>
      <c r="W13" s="38" t="str">
        <f t="shared" ca="1" si="0"/>
        <v>E</v>
      </c>
      <c r="X13" s="38" cm="1">
        <f t="array" aca="1" ref="X13" ca="1">IFERROR(_xlfn.IFS(W13="E",1,W13="G/2",$I$3/2,W13="G/5",$I$3/5,W13="G/10",$I$3/10,W13="i",$I$3),"")</f>
        <v>1</v>
      </c>
      <c r="Y13" s="136">
        <f t="shared" ca="1" si="3"/>
        <v>0</v>
      </c>
      <c r="Z13" s="48">
        <f t="shared" ca="1" si="4"/>
        <v>0</v>
      </c>
      <c r="AA13" s="110">
        <f t="shared" ca="1" si="1"/>
        <v>1.5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 xml:space="preserve">Fuente de poder regulable 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 xml:space="preserve">Fuente de poder regulable 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1" t="s">
        <v>1271</v>
      </c>
      <c r="AG14" s="192"/>
      <c r="AH14" s="192"/>
      <c r="AI14" s="192"/>
      <c r="AJ14" s="192"/>
      <c r="AK14" s="143"/>
    </row>
    <row r="15" spans="1:40" ht="51">
      <c r="A15" s="48" t="str">
        <f ca="1"/>
        <v>MÁQUINAS Y EQUIPOS</v>
      </c>
      <c r="B15" s="48" t="str">
        <f ca="1"/>
        <v xml:space="preserve">Generador de frecuencia 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 xml:space="preserve">Generador de frecuencia 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6">
        <f t="shared" ca="1" si="3"/>
        <v>0</v>
      </c>
      <c r="Z15" s="48">
        <f t="shared" ca="1" si="4"/>
        <v>0</v>
      </c>
      <c r="AA15" s="110">
        <f t="shared" ca="1" si="1"/>
        <v>1.5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Juego de gatas hidráulicas</v>
      </c>
      <c r="C16" s="48" t="str">
        <f ca="1"/>
        <v>E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Juego de gatas hidráulicas</v>
      </c>
      <c r="W16" s="38" t="str">
        <f t="shared" ca="1" si="0"/>
        <v>E</v>
      </c>
      <c r="X16" s="38" cm="1">
        <f t="array" aca="1" ref="X16" ca="1">IFERROR(_xlfn.IFS(W16="E",1,W16="G/2",$I$3/2,W16="G/5",$I$3/5,W16="G/10",$I$3/10,W16="i",$I$3),"")</f>
        <v>1</v>
      </c>
      <c r="Y16" s="136">
        <f t="shared" ca="1" si="3"/>
        <v>0</v>
      </c>
      <c r="Z16" s="48">
        <f t="shared" ca="1" si="4"/>
        <v>0</v>
      </c>
      <c r="AA16" s="110">
        <f t="shared" ca="1" si="1"/>
        <v>1.5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Martillo neumático</v>
      </c>
      <c r="C17" s="48" t="str">
        <f ca="1"/>
        <v>G/2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Martillo neumático</v>
      </c>
      <c r="W17" s="38" t="str">
        <f t="shared" ca="1" si="0"/>
        <v>G/2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 xml:space="preserve">Plegadora </v>
      </c>
      <c r="C18" s="48" t="str">
        <f ca="1"/>
        <v>E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 xml:space="preserve">Plegadora </v>
      </c>
      <c r="W18" s="38" t="str">
        <f t="shared" ca="1" si="0"/>
        <v>E</v>
      </c>
      <c r="X18" s="38" cm="1">
        <f t="array" aca="1" ref="X18" ca="1">IFERROR(_xlfn.IFS(W18="E",1,W18="G/2",$I$3/2,W18="G/5",$I$3/5,W18="G/10",$I$3/10,W18="i",$I$3),"")</f>
        <v>1</v>
      </c>
      <c r="Y18" s="136">
        <f t="shared" ca="1" si="3"/>
        <v>0</v>
      </c>
      <c r="Z18" s="48">
        <f t="shared" ca="1" si="4"/>
        <v>0</v>
      </c>
      <c r="AA18" s="110">
        <f t="shared" ca="1" si="1"/>
        <v>1.5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 xml:space="preserve">Rápido de 90° </v>
      </c>
      <c r="C19" s="48" t="str">
        <f ca="1"/>
        <v>E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 xml:space="preserve">Rápido de 90° </v>
      </c>
      <c r="W19" s="38" t="str">
        <f t="shared" ca="1" si="0"/>
        <v>E</v>
      </c>
      <c r="X19" s="38" cm="1">
        <f t="array" aca="1" ref="X19" ca="1">IFERROR(_xlfn.IFS(W19="E",1,W19="G/2",$I$3/2,W19="G/5",$I$3/5,W19="G/10",$I$3/10,W19="i",$I$3),"")</f>
        <v>1</v>
      </c>
      <c r="Y19" s="136">
        <f t="shared" ca="1" si="3"/>
        <v>0</v>
      </c>
      <c r="Z19" s="48">
        <f t="shared" ca="1" si="4"/>
        <v>0</v>
      </c>
      <c r="AA19" s="110">
        <f ca="1">IFERROR(X19*1.5,"")</f>
        <v>1.5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Roladora</v>
      </c>
      <c r="C20" s="48" t="str">
        <f ca="1"/>
        <v>E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Roladora</v>
      </c>
      <c r="W20" s="38" t="str">
        <f t="shared" ca="1" si="0"/>
        <v>E</v>
      </c>
      <c r="X20" s="38" cm="1">
        <f t="array" aca="1" ref="X20" ca="1">IFERROR(_xlfn.IFS(W20="E",1,W20="G/2",$I$3/2,W20="G/5",$I$3/5,W20="G/10",$I$3/10,W20="i",$I$3),"")</f>
        <v>1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1.5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Sierra recta de corte neumática</v>
      </c>
      <c r="C21" s="48" t="str">
        <f ca="1"/>
        <v>G/2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Sierra recta de corte neumática</v>
      </c>
      <c r="W21" s="38" t="str">
        <f t="shared" ca="1" si="0"/>
        <v>G/2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Taladro de pedestal</v>
      </c>
      <c r="C22" s="48" t="str">
        <f ca="1"/>
        <v>G/5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Taladro de pedestal</v>
      </c>
      <c r="W22" s="38" t="str">
        <f t="shared" ca="1" si="0"/>
        <v>G/5</v>
      </c>
      <c r="X22" s="38" cm="1">
        <f t="array" aca="1" ref="X22" ca="1">IFERROR(_xlfn.IFS(W22="E",1,W22="G/2",$I$3/2,W22="G/5",$I$3/5,W22="G/10",$I$3/10,W22="i",$I$3),"")</f>
        <v>0</v>
      </c>
      <c r="Y22" s="136">
        <f t="shared" ca="1" si="3"/>
        <v>0</v>
      </c>
      <c r="Z22" s="48">
        <f t="shared" ca="1" si="4"/>
        <v>0</v>
      </c>
      <c r="AA22" s="110">
        <f t="shared" ca="1" si="5"/>
        <v>0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Taladro neumático</v>
      </c>
      <c r="C23" s="48" t="str">
        <f ca="1"/>
        <v>G/2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Taladro neumático</v>
      </c>
      <c r="W23" s="38" t="str">
        <f t="shared" ca="1" si="0"/>
        <v>G/2</v>
      </c>
      <c r="X23" s="38" cm="1">
        <f t="array" aca="1" ref="X23" ca="1">IFERROR(_xlfn.IFS(W23="E",1,W23="G/2",$I$3/2,W23="G/5",$I$3/5,W23="G/10",$I$3/10,W23="i",$I$3),"")</f>
        <v>0</v>
      </c>
      <c r="Y23" s="136">
        <f t="shared" ca="1" si="3"/>
        <v>0</v>
      </c>
      <c r="Z23" s="48">
        <f t="shared" ca="1" si="4"/>
        <v>0</v>
      </c>
      <c r="AA23" s="110">
        <f t="shared" ca="1" si="5"/>
        <v>0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INSTRUMENTOS</v>
      </c>
      <c r="B24" s="48" t="str">
        <f ca="1"/>
        <v>Amperímetro</v>
      </c>
      <c r="C24" s="48" t="str">
        <f ca="1"/>
        <v>I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INSTRUMENTOS</v>
      </c>
      <c r="U24" s="39" t="str">
        <f t="shared" ca="1" si="0"/>
        <v>INSTRUMENTOS</v>
      </c>
      <c r="V24" s="38" t="str">
        <f t="shared" ca="1" si="0"/>
        <v>Amperímetro</v>
      </c>
      <c r="W24" s="38" t="str">
        <f t="shared" ca="1" si="0"/>
        <v>I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 xml:space="preserve">Contador y generador de frecuencia </v>
      </c>
      <c r="C25" s="48" t="str">
        <f ca="1"/>
        <v>G/5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 xml:space="preserve">Contador y generador de frecuencia </v>
      </c>
      <c r="W25" s="38" t="str">
        <f t="shared" ca="1" si="0"/>
        <v>G/5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 xml:space="preserve">Flexómetro </v>
      </c>
      <c r="C26" s="48" t="str">
        <f ca="1"/>
        <v>I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 xml:space="preserve">Flexómetro </v>
      </c>
      <c r="W26" s="38" t="str">
        <f t="shared" ca="1" si="0"/>
        <v>I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 xml:space="preserve">Instrumento de prueba y calibración NAV 402 AP </v>
      </c>
      <c r="C27" s="48" t="str">
        <f ca="1"/>
        <v>E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 xml:space="preserve">Instrumento de prueba y calibración NAV 402 AP </v>
      </c>
      <c r="W27" s="38" t="str">
        <f t="shared" ca="1" si="0"/>
        <v>E</v>
      </c>
      <c r="X27" s="38" cm="1">
        <f t="array" aca="1" ref="X27" ca="1">IFERROR(_xlfn.IFS(W27="E",1,W27="G/2",$I$3/2,W27="G/5",$I$3/5,W27="G/10",$I$3/10,W27="i",$I$3),"")</f>
        <v>1</v>
      </c>
      <c r="Y27" s="136">
        <f t="shared" ca="1" si="3"/>
        <v>0</v>
      </c>
      <c r="Z27" s="48">
        <f t="shared" ca="1" si="4"/>
        <v>0</v>
      </c>
      <c r="AA27" s="110">
        <f t="shared" ca="1" si="5"/>
        <v>1.5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Micrómetros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Micrómetros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 xml:space="preserve">Multitester digital </v>
      </c>
      <c r="C29" s="48" t="str">
        <f ca="1"/>
        <v>I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 xml:space="preserve">Multitester digital </v>
      </c>
      <c r="W29" s="38" t="str">
        <f t="shared" ca="1" si="0"/>
        <v>I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Nivel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Nivel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 xml:space="preserve">Osciloscopio </v>
      </c>
      <c r="C31" s="48" t="str">
        <f ca="1"/>
        <v>G/5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 xml:space="preserve">Osciloscopio </v>
      </c>
      <c r="W31" s="38" t="str">
        <f t="shared" ca="1" si="0"/>
        <v>G/5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Pie de metro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Pie de metro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 xml:space="preserve">Regla metálica </v>
      </c>
      <c r="C33" s="48" t="str">
        <f ca="1"/>
        <v>I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 xml:space="preserve">Regla metálica </v>
      </c>
      <c r="W33" s="38" t="str">
        <f t="shared" ca="1" si="0"/>
        <v>I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Reloj comparador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Reloj comparador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 xml:space="preserve">Set de prueba estática 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 xml:space="preserve">Set de prueba estática 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Tensiómetro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Tensiómetro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 xml:space="preserve">Verificador DME Transponder ATC 600 </v>
      </c>
      <c r="C37" s="48" t="str">
        <f ca="1"/>
        <v>E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 xml:space="preserve">Verificador DME Transponder ATC 600 </v>
      </c>
      <c r="W37" s="38" t="str">
        <f t="shared" ca="1" si="0"/>
        <v>E</v>
      </c>
      <c r="X37" s="38" cm="1">
        <f t="array" aca="1" ref="X37" ca="1">IFERROR(_xlfn.IFS(W37="E",1,W37="G/2",$I$3/2,W37="G/5",$I$3/5,W37="G/10",$I$3/10,W37="i",$I$3),"")</f>
        <v>1</v>
      </c>
      <c r="Y37" s="136">
        <f t="shared" ca="1" si="3"/>
        <v>0</v>
      </c>
      <c r="Z37" s="48">
        <f t="shared" ca="1" si="4"/>
        <v>0</v>
      </c>
      <c r="AA37" s="110">
        <f t="shared" ca="1" si="5"/>
        <v>1.5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 xml:space="preserve">Voltímetro </v>
      </c>
      <c r="C38" s="48" t="str">
        <f ca="1"/>
        <v>I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 xml:space="preserve">Voltímetro </v>
      </c>
      <c r="W38" s="38" t="str">
        <f t="shared" ca="1" si="0"/>
        <v>I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>Watímetro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>Watímetro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Aceitera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Aceitera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Banquillo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Banquillo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 xml:space="preserve">Barra contrarremachadora 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 xml:space="preserve">Barra contrarremachadora 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>Barrote de fuerza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>Barrote de fuerza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Carro porta herramientas</v>
      </c>
      <c r="C44" s="48" t="str">
        <f ca="1"/>
        <v>G/10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Carro porta herramientas</v>
      </c>
      <c r="W44" s="38" t="str">
        <f t="shared" ca="1" si="0"/>
        <v>G/10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 xml:space="preserve">Cautín </v>
      </c>
      <c r="C45" s="48" t="str">
        <f ca="1"/>
        <v>G/5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 xml:space="preserve">Cautín </v>
      </c>
      <c r="W45" s="38" t="str">
        <f t="shared" ca="1" si="0"/>
        <v>G/5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 xml:space="preserve">Cautín pistola 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 xml:space="preserve">Cautín pistola 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6">
        <f t="shared" ca="1" si="3"/>
        <v>0</v>
      </c>
      <c r="Z46" s="48">
        <f t="shared" ca="1" si="4"/>
        <v>0</v>
      </c>
      <c r="AA46" s="110">
        <f t="shared" ca="1" si="5"/>
        <v>0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 xml:space="preserve">Chicharra espiga </v>
      </c>
      <c r="C47" s="48" t="str">
        <f ca="1"/>
        <v>G/5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 xml:space="preserve">Chicharra espiga </v>
      </c>
      <c r="W47" s="38" t="str">
        <f t="shared" ca="1" si="0"/>
        <v>G/5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Elementos de protección personal. EPP</v>
      </c>
      <c r="C48" s="48" t="str">
        <f ca="1"/>
        <v>I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Elementos de protección personal. EPP</v>
      </c>
      <c r="W48" s="38" t="str">
        <f t="shared" ca="1" si="0"/>
        <v>I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Extractores</v>
      </c>
      <c r="C49" s="48" t="str">
        <f ca="1"/>
        <v>G/2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Extractores</v>
      </c>
      <c r="W49" s="38" t="str">
        <f t="shared" ca="1" si="0"/>
        <v>G/2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Grasera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Grasera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 xml:space="preserve">Juego de alicates 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 xml:space="preserve">Juego de alicates 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Juego de dados </v>
      </c>
      <c r="C52" s="48" t="str">
        <f ca="1"/>
        <v>G/2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Juego de dados </v>
      </c>
      <c r="W52" s="38" t="str">
        <f t="shared" ca="1" si="0"/>
        <v>G/2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Juego de destornilladores 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Juego de destornilladores 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Juego de imanes</v>
      </c>
      <c r="C54" s="48" t="str">
        <f ca="1"/>
        <v>G/10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Juego de imanes</v>
      </c>
      <c r="W54" s="38" t="str">
        <f t="shared" ca="1" si="0"/>
        <v>G/10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Juego de llaves allen 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Juego de llaves allen 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 xml:space="preserve">Juego de llaves punta y corona 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 xml:space="preserve">Juego de llaves punta y corona 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Lupa con luz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Lupa con luz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Mueble para guardar aceite y líquidos</v>
      </c>
      <c r="C58" s="48" t="str">
        <f ca="1"/>
        <v>E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Mueble para guardar aceite y líquidos</v>
      </c>
      <c r="W58" s="38" t="str">
        <f t="shared" ca="1" si="0"/>
        <v>E</v>
      </c>
      <c r="X58" s="38" cm="1">
        <f t="array" aca="1" ref="X58" ca="1">IFERROR(_xlfn.IFS(W58="E",1,W58="G/2",$I$3/2,W58="G/5",$I$3/5,W58="G/10",$I$3/10,W58="i",$I$3),"")</f>
        <v>1</v>
      </c>
      <c r="Y58" s="136">
        <f t="shared" ca="1" si="3"/>
        <v>0</v>
      </c>
      <c r="Z58" s="48">
        <f t="shared" ca="1" si="4"/>
        <v>0</v>
      </c>
      <c r="AA58" s="110">
        <f t="shared" ca="1" si="5"/>
        <v>1.5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Mueble para guardar herramientas</v>
      </c>
      <c r="C59" s="48" t="str">
        <f ca="1"/>
        <v>E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Mueble para guardar herramientas</v>
      </c>
      <c r="W59" s="38" t="str">
        <f t="shared" ca="1" si="0"/>
        <v>E</v>
      </c>
      <c r="X59" s="38" cm="1">
        <f t="array" aca="1" ref="X59" ca="1">IFERROR(_xlfn.IFS(W59="E",1,W59="G/2",$I$3/2,W59="G/5",$I$3/5,W59="G/10",$I$3/10,W59="i",$I$3),"")</f>
        <v>1</v>
      </c>
      <c r="Y59" s="136">
        <f t="shared" ca="1" si="3"/>
        <v>0</v>
      </c>
      <c r="Z59" s="48">
        <f t="shared" ca="1" si="4"/>
        <v>0</v>
      </c>
      <c r="AA59" s="110">
        <f t="shared" ca="1" si="5"/>
        <v>1.5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Pinzas cocodrilos</v>
      </c>
      <c r="C60" s="48" t="str">
        <f ca="1"/>
        <v>G/5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Pinzas cocodrilos</v>
      </c>
      <c r="W60" s="38" t="str">
        <f t="shared" ca="1" si="0"/>
        <v>G/5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Receptáculo para recibir líquidos</v>
      </c>
      <c r="C61" s="48" t="str">
        <f ca="1"/>
        <v>E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Receptáculo para recibir líquidos</v>
      </c>
      <c r="W61" s="38" t="str">
        <f t="shared" ca="1" si="0"/>
        <v>E</v>
      </c>
      <c r="X61" s="38" cm="1">
        <f t="array" aca="1" ref="X61" ca="1">IFERROR(_xlfn.IFS(W61="E",1,W61="G/2",$I$3/2,W61="G/5",$I$3/5,W61="G/10",$I$3/10,W61="i",$I$3),"")</f>
        <v>1</v>
      </c>
      <c r="Y61" s="136">
        <f t="shared" ca="1" si="3"/>
        <v>0</v>
      </c>
      <c r="Z61" s="48">
        <f t="shared" ca="1" si="4"/>
        <v>0</v>
      </c>
      <c r="AA61" s="110">
        <f t="shared" ca="1" si="5"/>
        <v>1.5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Wire twisters</v>
      </c>
      <c r="C62" s="48" t="str">
        <f ca="1"/>
        <v>G/5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Wire twisters</v>
      </c>
      <c r="W62" s="38" t="str">
        <f t="shared" ca="1" si="0"/>
        <v>G/5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MATERIAL INTERACTIVO (DIDÁCTICO)</v>
      </c>
      <c r="B63" s="48" t="str">
        <f ca="1"/>
        <v>Avión</v>
      </c>
      <c r="C63" s="48" t="str">
        <f ca="1"/>
        <v>E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MATERIAL INTERACTIVO (DIDÁCTICO)</v>
      </c>
      <c r="U63" s="39" t="str">
        <f t="shared" ca="1" si="0"/>
        <v>MATERIAL INTERACTIVO (DIDÁCTICO)</v>
      </c>
      <c r="V63" s="38" t="str">
        <f t="shared" ca="1" si="0"/>
        <v>Avión</v>
      </c>
      <c r="W63" s="38" t="str">
        <f t="shared" ca="1" si="0"/>
        <v>E</v>
      </c>
      <c r="X63" s="38" cm="1">
        <f t="array" aca="1" ref="X63" ca="1">IFERROR(_xlfn.IFS(W63="E",1,W63="G/2",$I$3/2,W63="G/5",$I$3/5,W63="G/10",$I$3/10,W63="i",$I$3),"")</f>
        <v>1</v>
      </c>
      <c r="Y63" s="136">
        <f t="shared" ca="1" si="3"/>
        <v>0</v>
      </c>
      <c r="Z63" s="48">
        <f t="shared" ca="1" si="4"/>
        <v>0</v>
      </c>
      <c r="AA63" s="110">
        <f t="shared" ca="1" si="5"/>
        <v>1.5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MATERIAL INTERACTIVO (DIDÁCTICO)</v>
      </c>
      <c r="B64" s="48" t="str">
        <f ca="1"/>
        <v>Aviones del LIAW</v>
      </c>
      <c r="C64" s="48" t="str">
        <f ca="1"/>
        <v>E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MATERIAL INTERACTIVO (DIDÁCTICO)</v>
      </c>
      <c r="U64" s="39" t="str">
        <f t="shared" ca="1" si="0"/>
        <v>MATERIAL INTERACTIVO (DIDÁCTICO)</v>
      </c>
      <c r="V64" s="38" t="str">
        <f t="shared" ca="1" si="0"/>
        <v>Aviones del LIAW</v>
      </c>
      <c r="W64" s="38" t="str">
        <f t="shared" ca="1" si="0"/>
        <v>E</v>
      </c>
      <c r="X64" s="38" cm="1">
        <f t="array" aca="1" ref="X64" ca="1">IFERROR(_xlfn.IFS(W64="E",1,W64="G/2",$I$3/2,W64="G/5",$I$3/5,W64="G/10",$I$3/10,W64="i",$I$3),"")</f>
        <v>1</v>
      </c>
      <c r="Y64" s="136">
        <f t="shared" ca="1" si="3"/>
        <v>0</v>
      </c>
      <c r="Z64" s="48">
        <f t="shared" ca="1" si="4"/>
        <v>0</v>
      </c>
      <c r="AA64" s="110">
        <f t="shared" ca="1" si="5"/>
        <v>1.5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MATERIAL INTERACTIVO (DIDÁCTICO)</v>
      </c>
      <c r="B65" s="48" t="str">
        <f ca="1"/>
        <v>Motores recíprocos y a reacción</v>
      </c>
      <c r="C65" s="48" t="str">
        <f ca="1"/>
        <v>E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MATERIAL INTERACTIVO (DIDÁCTICO)</v>
      </c>
      <c r="U65" s="39" t="str">
        <f t="shared" ca="1" si="0"/>
        <v>MATERIAL INTERACTIVO (DIDÁCTICO)</v>
      </c>
      <c r="V65" s="38" t="str">
        <f t="shared" ca="1" si="0"/>
        <v>Motores recíprocos y a reacción</v>
      </c>
      <c r="W65" s="38" t="str">
        <f t="shared" ca="1" si="0"/>
        <v>E</v>
      </c>
      <c r="X65" s="38" cm="1">
        <f t="array" aca="1" ref="X65" ca="1">IFERROR(_xlfn.IFS(W65="E",1,W65="G/2",$I$3/2,W65="G/5",$I$3/5,W65="G/10",$I$3/10,W65="i",$I$3),"")</f>
        <v>1</v>
      </c>
      <c r="Y65" s="136">
        <f t="shared" ca="1" si="3"/>
        <v>0</v>
      </c>
      <c r="Z65" s="48">
        <f t="shared" ca="1" si="4"/>
        <v>0</v>
      </c>
      <c r="AA65" s="110">
        <f t="shared" ca="1" si="5"/>
        <v>1.5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MATERIAL INTERACTIVO (DIDÁCTICO)</v>
      </c>
      <c r="B66" s="48" t="str">
        <f ca="1"/>
        <v>Protoboard</v>
      </c>
      <c r="C66" s="48" t="str">
        <f ca="1"/>
        <v>E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MATERIAL INTERACTIVO (DIDÁCTICO)</v>
      </c>
      <c r="U66" s="39" t="str">
        <f t="shared" ca="1" si="0"/>
        <v>MATERIAL INTERACTIVO (DIDÁCTICO)</v>
      </c>
      <c r="V66" s="38" t="str">
        <f t="shared" ca="1" si="0"/>
        <v>Protoboard</v>
      </c>
      <c r="W66" s="38" t="str">
        <f t="shared" ca="1" si="0"/>
        <v>E</v>
      </c>
      <c r="X66" s="38" cm="1">
        <f t="array" aca="1" ref="X66" ca="1">IFERROR(_xlfn.IFS(W66="E",1,W66="G/2",$I$3/2,W66="G/5",$I$3/5,W66="G/10",$I$3/10,W66="i",$I$3),"")</f>
        <v>1</v>
      </c>
      <c r="Y66" s="136">
        <f t="shared" ca="1" si="3"/>
        <v>0</v>
      </c>
      <c r="Z66" s="48">
        <f t="shared" ca="1" si="4"/>
        <v>0</v>
      </c>
      <c r="AA66" s="110">
        <f t="shared" ca="1" si="5"/>
        <v>1.5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6">
        <f t="shared" ca="1" si="3"/>
        <v>0</v>
      </c>
      <c r="Z67" s="48">
        <f t="shared" ca="1" si="4"/>
        <v>0</v>
      </c>
      <c r="AA67" s="110" t="str">
        <f t="shared" ca="1" si="5"/>
        <v/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6">
        <f t="shared" ca="1" si="3"/>
        <v>0</v>
      </c>
      <c r="Z68" s="48">
        <f t="shared" ca="1" si="4"/>
        <v>0</v>
      </c>
      <c r="AA68" s="110" t="str">
        <f t="shared" ca="1" si="5"/>
        <v/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6">
        <f t="shared" ca="1" si="3"/>
        <v>0</v>
      </c>
      <c r="Z69" s="48">
        <f t="shared" ca="1" si="4"/>
        <v>0</v>
      </c>
      <c r="AA69" s="110" t="str">
        <f t="shared" ca="1" si="5"/>
        <v/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6">
        <f t="shared" ca="1" si="3"/>
        <v>0</v>
      </c>
      <c r="Z70" s="48">
        <f t="shared" ca="1" si="4"/>
        <v>0</v>
      </c>
      <c r="AA70" s="110" t="str">
        <f t="shared" ca="1" si="5"/>
        <v/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6">
        <f t="shared" ca="1" si="3"/>
        <v>0</v>
      </c>
      <c r="Z71" s="48">
        <f t="shared" ca="1" si="4"/>
        <v>0</v>
      </c>
      <c r="AA71" s="110" t="str">
        <f t="shared" ca="1" si="5"/>
        <v/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6">
        <f t="shared" ca="1" si="3"/>
        <v>0</v>
      </c>
      <c r="Z72" s="48">
        <f t="shared" ca="1" si="4"/>
        <v>0</v>
      </c>
      <c r="AA72" s="110" t="str">
        <f t="shared" ca="1" si="5"/>
        <v/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39" priority="1">
      <formula>$S10="MÁQUINAS Y EQUIPOS"</formula>
    </cfRule>
    <cfRule type="expression" dxfId="38" priority="2">
      <formula>$S10="SOFTWARE"</formula>
    </cfRule>
    <cfRule type="expression" dxfId="37" priority="3">
      <formula>$S10="MATERIAL INTERACTIVO (DIDÁCTICO)"</formula>
    </cfRule>
    <cfRule type="expression" dxfId="36" priority="4">
      <formula>$S10="HERRAMIENTAS, IMPLEMENTOS Y UTENSILIOS"</formula>
    </cfRule>
    <cfRule type="expression" dxfId="35" priority="5">
      <formula>$S10="INSTRUMENTOS"</formula>
    </cfRule>
  </conditionalFormatting>
  <conditionalFormatting sqref="B2:H2 E3">
    <cfRule type="containsText" dxfId="34" priority="17" operator="containsText" text="INGRESE RBD CORRECTO">
      <formula>NOT(ISERROR(SEARCH("INGRESE RBD CORRECTO",B2)))</formula>
    </cfRule>
  </conditionalFormatting>
  <conditionalFormatting sqref="Y1:Y2 AB3:AB7 Y10:Y1048576">
    <cfRule type="cellIs" dxfId="33" priority="13" stopIfTrue="1" operator="equal">
      <formula>0</formula>
    </cfRule>
  </conditionalFormatting>
  <conditionalFormatting sqref="Y11:Y2349">
    <cfRule type="cellIs" dxfId="32" priority="14" stopIfTrue="1" operator="equal">
      <formula>$AA11</formula>
    </cfRule>
    <cfRule type="cellIs" dxfId="31" priority="15" stopIfTrue="1" operator="lessThan">
      <formula>$AA11</formula>
    </cfRule>
    <cfRule type="cellIs" dxfId="30" priority="16" stopIfTrue="1" operator="greaterThan">
      <formula>$AA11</formula>
    </cfRule>
  </conditionalFormatting>
  <conditionalFormatting sqref="Z11:Z2349">
    <cfRule type="cellIs" dxfId="29" priority="9" operator="equal">
      <formula>0</formula>
    </cfRule>
    <cfRule type="cellIs" dxfId="28" priority="10" operator="equal">
      <formula>1.5</formula>
    </cfRule>
    <cfRule type="cellIs" dxfId="27" priority="11" operator="lessThan">
      <formula>1.5</formula>
    </cfRule>
    <cfRule type="cellIs" dxfId="26" priority="12" operator="greaterThan">
      <formula>1.5</formula>
    </cfRule>
  </conditionalFormatting>
  <conditionalFormatting sqref="AC11:AC1114">
    <cfRule type="containsText" dxfId="25" priority="6" operator="containsText" text="REVISAR">
      <formula>NOT(ISERROR(SEARCH("REVISAR",AC11)))</formula>
    </cfRule>
    <cfRule type="cellIs" dxfId="24" priority="7" operator="equal">
      <formula>"AC11=ALTERNATIVO"</formula>
    </cfRule>
  </conditionalFormatting>
  <conditionalFormatting sqref="AG3:AJ3">
    <cfRule type="cellIs" dxfId="23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MEC_MANT_AERONAVES'!A2</f>
        <v>ESTABLECIMIENTO</v>
      </c>
      <c r="B1" s="195" t="str">
        <f>'Especialidad MEC_MANT_AERONAVES'!B2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100" t="str">
        <f>'Especialidad MEC_MANT_AERONAVES'!A3</f>
        <v>RBD</v>
      </c>
      <c r="B2" s="101">
        <f>'Especialidad MEC_MANT_AERONAVES'!B3</f>
        <v>0</v>
      </c>
      <c r="C2" s="198" t="str">
        <f>'Especialidad MEC_MANT_AERONAVES'!C3</f>
        <v xml:space="preserve">MATRÍCULA INFORMADA 2023 ESPECIALIDAD 
(incluye todas sus menciones): </v>
      </c>
      <c r="D2" s="199"/>
      <c r="E2" s="103" t="str">
        <f>'Especialidad MEC_MANT_AERONAVES'!E3</f>
        <v>INGRESE RBD CORRECTO</v>
      </c>
      <c r="F2" s="200" t="s">
        <v>28</v>
      </c>
      <c r="G2" s="200"/>
      <c r="H2" s="198">
        <f>'Especialidad MEC_MANT_AERONAVES'!I3</f>
        <v>0</v>
      </c>
      <c r="I2" s="201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7" t="s">
        <v>1279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h2mnnGuj408BuYNHjv2G73mJw4KH8vlJmoNKN1emOKKhprNeEQXy81psOfdq3K2F/WVxw3bRK2KzUIzk0eWdVA==" saltValue="sQ1gPIyVTxg+aSdDeMJBZ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2" priority="28">
      <formula>$L11="MÁQUINAS Y EQUIPOS"</formula>
    </cfRule>
    <cfRule type="expression" dxfId="21" priority="29">
      <formula>$L11="SOFTWARE"</formula>
    </cfRule>
    <cfRule type="expression" dxfId="20" priority="30">
      <formula>$L11="MATERIAL INTERACTIVO (DIDÁCTICO)"</formula>
    </cfRule>
    <cfRule type="expression" dxfId="19" priority="31">
      <formula>$L11="HERRAMIENTAS, IMPLEMENTOS Y UTENSILIOS"</formula>
    </cfRule>
    <cfRule type="expression" dxfId="18" priority="32">
      <formula>$L11="INSTRUMENTOS"</formula>
    </cfRule>
  </conditionalFormatting>
  <conditionalFormatting sqref="B1">
    <cfRule type="containsText" dxfId="17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5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8" t="s">
        <v>26</v>
      </c>
      <c r="B3" s="153">
        <f>'Especialidad MEC_MANT_AERONAVES'!B3</f>
        <v>0</v>
      </c>
      <c r="C3" s="184" t="s">
        <v>27</v>
      </c>
      <c r="D3" s="184"/>
      <c r="E3" s="154" t="str">
        <f>'Especialidad MEC_MANT_AERONAVES'!E3</f>
        <v>INGRESE RBD CORRECTO</v>
      </c>
      <c r="F3" s="184" t="s">
        <v>28</v>
      </c>
      <c r="G3" s="184"/>
      <c r="H3" s="155">
        <f>'Especialidad MEC_MANT_AERONAVES'!I3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5" t="str">
        <f>'Innovacion MEC_MANT_AERONAVES'!A6</f>
        <v>MECÁNICA_MANTENIMIENTO_DE_AERONAVES</v>
      </c>
      <c r="B9" s="205"/>
      <c r="C9" s="205"/>
      <c r="D9" s="205"/>
      <c r="E9" s="205"/>
      <c r="F9" s="205"/>
      <c r="G9" s="205"/>
      <c r="H9" s="205"/>
      <c r="L9" s="2"/>
      <c r="N9" s="202" t="s">
        <v>1287</v>
      </c>
      <c r="O9" s="202"/>
      <c r="P9" s="202"/>
    </row>
    <row r="10" spans="1:18" ht="95.1">
      <c r="A10" s="167" t="str" cm="1">
        <f t="array" ref="A10:I105">'Innovacion MEC_MANT_AERONAVES'!A10:I105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6" priority="1">
      <formula>$L11="MÁQUINAS Y EQUIPOS"</formula>
    </cfRule>
    <cfRule type="expression" dxfId="15" priority="2">
      <formula>$L11="SOFTWARE"</formula>
    </cfRule>
    <cfRule type="expression" dxfId="14" priority="3">
      <formula>$L11="MATERIAL INTERACTIVO (DIDÁCTICO)"</formula>
    </cfRule>
    <cfRule type="expression" dxfId="13" priority="4">
      <formula>$L11="HERRAMIENTAS, IMPLEMENTOS Y UTENSILIOS"</formula>
    </cfRule>
    <cfRule type="expression" dxfId="12" priority="5">
      <formula>$L11="INSTRUMENTOS"</formula>
    </cfRule>
  </conditionalFormatting>
  <conditionalFormatting sqref="B1:H2 E3">
    <cfRule type="containsText" dxfId="11" priority="6" operator="containsText" text="INGRESE RBD CORRECTO">
      <formula>NOT(ISERROR(SEARCH("INGRESE RBD CORRECTO",B1)))</formula>
    </cfRule>
  </conditionalFormatting>
  <conditionalFormatting sqref="N11:P224">
    <cfRule type="containsBlanks" dxfId="10" priority="10">
      <formula>LEN(TRIM(N11))=0</formula>
    </cfRule>
  </conditionalFormatting>
  <conditionalFormatting sqref="N11:P1048576 N1:P8 N9">
    <cfRule type="containsText" dxfId="9" priority="9" operator="containsText" text="SI">
      <formula>NOT(ISERROR(SEARCH("SI",N1)))</formula>
    </cfRule>
  </conditionalFormatting>
  <conditionalFormatting sqref="N12:P224">
    <cfRule type="containsText" dxfId="8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MEC_MANT_AERONAVES'!A2</f>
        <v>ESTABLECIMIENTO</v>
      </c>
      <c r="B1" s="212" t="str">
        <f>'Especialidad MEC_MANT_AERONAVES'!B2</f>
        <v>INGRESE RBD CORRECTO</v>
      </c>
      <c r="C1" s="213"/>
      <c r="D1" s="213"/>
      <c r="E1" s="213"/>
      <c r="F1" s="213"/>
      <c r="G1" s="214"/>
    </row>
    <row r="2" spans="1:7" ht="75" customHeight="1">
      <c r="A2" s="100" t="str">
        <f>'Especialidad MEC_MANT_AERONAVES'!A3</f>
        <v>RBD</v>
      </c>
      <c r="B2" s="101">
        <f>'Especialidad MEC_MANT_AERONAVES'!B3</f>
        <v>0</v>
      </c>
      <c r="C2" s="102" t="str">
        <f>'Especialidad MEC_MANT_AERONAVES'!C3</f>
        <v xml:space="preserve">MATRÍCULA INFORMADA 2023 ESPECIALIDAD 
(incluye todas sus menciones): </v>
      </c>
      <c r="D2" s="103" t="str">
        <f>'Especialidad MEC_MANT_AERONAVES'!E3</f>
        <v>INGRESE RBD CORRECTO</v>
      </c>
      <c r="E2" s="90" t="s">
        <v>28</v>
      </c>
      <c r="F2" s="198">
        <f>'Especialidad MEC_MANT_AERONAVES'!I3</f>
        <v>0</v>
      </c>
      <c r="G2" s="201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2" t="s">
        <v>29</v>
      </c>
      <c r="B4" s="238" t="s">
        <v>1292</v>
      </c>
      <c r="C4" s="206"/>
      <c r="D4" s="206"/>
      <c r="E4" s="206"/>
      <c r="F4" s="206"/>
      <c r="G4" s="207"/>
    </row>
    <row r="5" spans="1:7" ht="249.95" customHeight="1">
      <c r="A5" s="182"/>
      <c r="B5" s="208"/>
      <c r="C5" s="209"/>
      <c r="D5" s="209"/>
      <c r="E5" s="209"/>
      <c r="F5" s="209"/>
      <c r="G5" s="210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1" t="s">
        <v>1293</v>
      </c>
      <c r="B7" s="211"/>
      <c r="C7" s="211"/>
      <c r="D7" s="211"/>
      <c r="E7" s="211"/>
      <c r="F7" s="211"/>
      <c r="G7" s="211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16" t="s">
        <v>1294</v>
      </c>
      <c r="D9" s="216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15"/>
      <c r="D10" s="215"/>
      <c r="E10" s="96"/>
      <c r="F10" s="88"/>
      <c r="G10" s="91"/>
    </row>
    <row r="11" spans="1:7" ht="18">
      <c r="A11" s="89">
        <v>2</v>
      </c>
      <c r="B11" s="88"/>
      <c r="C11" s="215"/>
      <c r="D11" s="215"/>
      <c r="E11" s="96"/>
      <c r="F11" s="88"/>
      <c r="G11" s="91"/>
    </row>
    <row r="12" spans="1:7" ht="18">
      <c r="A12" s="89">
        <v>3</v>
      </c>
      <c r="B12" s="88"/>
      <c r="C12" s="215"/>
      <c r="D12" s="215"/>
      <c r="E12" s="96"/>
      <c r="F12" s="88"/>
      <c r="G12" s="91"/>
    </row>
    <row r="13" spans="1:7" ht="18">
      <c r="A13" s="89">
        <v>4</v>
      </c>
      <c r="B13" s="88"/>
      <c r="C13" s="215"/>
      <c r="D13" s="215"/>
      <c r="E13" s="96"/>
      <c r="F13" s="88"/>
      <c r="G13" s="91"/>
    </row>
    <row r="14" spans="1:7" ht="18">
      <c r="A14" s="89">
        <v>5</v>
      </c>
      <c r="B14" s="88"/>
      <c r="C14" s="215"/>
      <c r="D14" s="215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7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MEC_MANT_AERONAVES'!A2</f>
        <v>ESTABLECIMIENTO</v>
      </c>
      <c r="B1" s="212" t="str">
        <f>'Especialidad MEC_MANT_AERONAVES'!B2</f>
        <v>INGRESE RBD CORRECTO</v>
      </c>
      <c r="C1" s="213"/>
      <c r="D1" s="213"/>
      <c r="E1" s="213"/>
      <c r="F1" s="213"/>
      <c r="G1" s="214"/>
    </row>
    <row r="2" spans="1:7" ht="95.1">
      <c r="A2" s="100" t="str">
        <f>'Especialidad MEC_MANT_AERONAVES'!A3</f>
        <v>RBD</v>
      </c>
      <c r="B2" s="101">
        <f>'Especialidad MEC_MANT_AERONAVES'!B3</f>
        <v>0</v>
      </c>
      <c r="C2" s="102" t="str">
        <f>'Especialidad MEC_MANT_AERONAVES'!C3</f>
        <v xml:space="preserve">MATRÍCULA INFORMADA 2023 ESPECIALIDAD 
(incluye todas sus menciones): </v>
      </c>
      <c r="D2" s="103" t="str">
        <f>'Especialidad MEC_MANT_AERONAVES'!E3</f>
        <v>INGRESE RBD CORRECTO</v>
      </c>
      <c r="E2" s="90" t="s">
        <v>28</v>
      </c>
      <c r="F2" s="198">
        <f>'Especialidad MEC_MANT_AERONAVES'!I3</f>
        <v>0</v>
      </c>
      <c r="G2" s="201"/>
    </row>
    <row r="4" spans="1:7" ht="18.95" customHeight="1">
      <c r="A4" s="218" t="s">
        <v>1299</v>
      </c>
      <c r="B4" s="219"/>
      <c r="C4" s="220"/>
      <c r="D4" s="216" t="s">
        <v>1300</v>
      </c>
      <c r="E4" s="216"/>
      <c r="F4" s="216" t="s">
        <v>1301</v>
      </c>
      <c r="G4" s="216"/>
    </row>
    <row r="5" spans="1:7" ht="18.95">
      <c r="A5" s="221" t="s">
        <v>1302</v>
      </c>
      <c r="B5" s="222"/>
      <c r="C5" s="223"/>
      <c r="D5" s="217">
        <f>'Especialidad MEC_MANT_AERONAVES'!J8</f>
        <v>0</v>
      </c>
      <c r="E5" s="217"/>
      <c r="F5" s="233" t="str">
        <f>IFERROR(D5/$F$8,"")</f>
        <v/>
      </c>
      <c r="G5" s="233"/>
    </row>
    <row r="6" spans="1:7" ht="18.95">
      <c r="A6" s="221" t="s">
        <v>1303</v>
      </c>
      <c r="B6" s="222"/>
      <c r="C6" s="223"/>
      <c r="D6" s="217">
        <f>'Innovacion MEC_MANT_AERONAVES'!I8</f>
        <v>0</v>
      </c>
      <c r="E6" s="217"/>
      <c r="F6" s="233" t="str">
        <f>IFERROR(D6/$F$8,"")</f>
        <v/>
      </c>
      <c r="G6" s="233"/>
    </row>
    <row r="7" spans="1:7" ht="20.100000000000001" thickBot="1">
      <c r="A7" s="224" t="s">
        <v>1304</v>
      </c>
      <c r="B7" s="225"/>
      <c r="C7" s="226"/>
      <c r="D7" s="230">
        <f>'Propuesta habilitación'!E15</f>
        <v>0</v>
      </c>
      <c r="E7" s="230"/>
      <c r="F7" s="234" t="str">
        <f>IFERROR(D7/$F$8,"")</f>
        <v/>
      </c>
      <c r="G7" s="234"/>
    </row>
    <row r="8" spans="1:7" ht="33" customHeight="1" thickBot="1">
      <c r="A8" s="227" t="s">
        <v>1305</v>
      </c>
      <c r="B8" s="228"/>
      <c r="C8" s="228"/>
      <c r="D8" s="228"/>
      <c r="E8" s="229"/>
      <c r="F8" s="231">
        <f>SUM(D5:E7)</f>
        <v>0</v>
      </c>
      <c r="G8" s="232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6" priority="3" operator="containsText" text="INGRESE RBD CORRECTO">
      <formula>NOT(ISERROR(SEARCH("INGRESE RBD CORRECTO",B1)))</formula>
    </cfRule>
  </conditionalFormatting>
  <conditionalFormatting sqref="F7:G7">
    <cfRule type="containsBlanks" dxfId="5" priority="1">
      <formula>LEN(TRIM(F7))=0</formula>
    </cfRule>
    <cfRule type="cellIs" dxfId="4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453"/>
  <sheetViews>
    <sheetView zoomScale="75" workbookViewId="0">
      <selection activeCell="G36" sqref="G36"/>
    </sheetView>
  </sheetViews>
  <sheetFormatPr defaultColWidth="10.875" defaultRowHeight="12.95"/>
  <cols>
    <col min="1" max="1" width="24" style="8" customWidth="1"/>
    <col min="2" max="2" width="34.625" style="8" bestFit="1" customWidth="1"/>
    <col min="3" max="3" width="7.625" style="8" customWidth="1"/>
    <col min="4" max="4" width="24" style="8" customWidth="1"/>
    <col min="5" max="7" width="10.875" style="8"/>
    <col min="8" max="8" width="20.5" style="8" customWidth="1"/>
    <col min="9" max="16384" width="10.875" style="8"/>
  </cols>
  <sheetData>
    <row r="1" spans="1:4" ht="15.95">
      <c r="A1" s="171" t="s">
        <v>31</v>
      </c>
      <c r="D1" s="171" t="s">
        <v>31</v>
      </c>
    </row>
    <row r="2" spans="1:4">
      <c r="A2" s="8" t="s">
        <v>1370</v>
      </c>
      <c r="B2" s="8" t="s">
        <v>1371</v>
      </c>
      <c r="C2" s="4" t="s">
        <v>1372</v>
      </c>
      <c r="D2" s="8" t="s">
        <v>1370</v>
      </c>
    </row>
    <row r="3" spans="1:4">
      <c r="A3" s="8" t="s">
        <v>1370</v>
      </c>
      <c r="B3" s="8" t="s">
        <v>1373</v>
      </c>
      <c r="C3" s="4" t="s">
        <v>1372</v>
      </c>
      <c r="D3" s="8" t="s">
        <v>1370</v>
      </c>
    </row>
    <row r="4" spans="1:4">
      <c r="A4" s="8" t="s">
        <v>1370</v>
      </c>
      <c r="B4" s="8" t="s">
        <v>1374</v>
      </c>
      <c r="C4" s="4" t="s">
        <v>1372</v>
      </c>
      <c r="D4" s="8" t="s">
        <v>1370</v>
      </c>
    </row>
    <row r="5" spans="1:4">
      <c r="A5" s="8" t="s">
        <v>1370</v>
      </c>
      <c r="B5" s="8" t="s">
        <v>1375</v>
      </c>
      <c r="C5" s="4" t="s">
        <v>1376</v>
      </c>
      <c r="D5" s="8" t="s">
        <v>1370</v>
      </c>
    </row>
    <row r="6" spans="1:4">
      <c r="A6" s="8" t="s">
        <v>1370</v>
      </c>
      <c r="B6" s="8" t="s">
        <v>1377</v>
      </c>
      <c r="C6" s="4" t="s">
        <v>1372</v>
      </c>
      <c r="D6" s="8" t="s">
        <v>1370</v>
      </c>
    </row>
    <row r="7" spans="1:4">
      <c r="A7" s="8" t="s">
        <v>1370</v>
      </c>
      <c r="B7" s="8" t="s">
        <v>1378</v>
      </c>
      <c r="C7" s="4" t="s">
        <v>1372</v>
      </c>
      <c r="D7" s="8" t="s">
        <v>1370</v>
      </c>
    </row>
    <row r="8" spans="1:4">
      <c r="A8" s="8" t="s">
        <v>1370</v>
      </c>
      <c r="B8" s="8" t="s">
        <v>1379</v>
      </c>
      <c r="C8" s="4" t="s">
        <v>1380</v>
      </c>
      <c r="D8" s="8" t="s">
        <v>1370</v>
      </c>
    </row>
    <row r="9" spans="1:4">
      <c r="A9" s="8" t="s">
        <v>1370</v>
      </c>
      <c r="B9" s="8" t="s">
        <v>1381</v>
      </c>
      <c r="C9" s="4" t="s">
        <v>1372</v>
      </c>
      <c r="D9" s="8" t="s">
        <v>1370</v>
      </c>
    </row>
    <row r="10" spans="1:4">
      <c r="A10" s="8" t="s">
        <v>1370</v>
      </c>
      <c r="B10" s="8" t="s">
        <v>1382</v>
      </c>
      <c r="C10" s="4" t="s">
        <v>1372</v>
      </c>
      <c r="D10" s="8" t="s">
        <v>1370</v>
      </c>
    </row>
    <row r="11" spans="1:4">
      <c r="A11" s="8" t="s">
        <v>1370</v>
      </c>
      <c r="B11" s="8" t="s">
        <v>1383</v>
      </c>
      <c r="C11" s="4" t="s">
        <v>1372</v>
      </c>
      <c r="D11" s="8" t="s">
        <v>1370</v>
      </c>
    </row>
    <row r="12" spans="1:4">
      <c r="A12" s="8" t="s">
        <v>1370</v>
      </c>
      <c r="B12" s="8" t="s">
        <v>1384</v>
      </c>
      <c r="C12" s="4" t="s">
        <v>1380</v>
      </c>
      <c r="D12" s="8" t="s">
        <v>1370</v>
      </c>
    </row>
    <row r="13" spans="1:4">
      <c r="A13" s="8" t="s">
        <v>1370</v>
      </c>
      <c r="B13" s="8" t="s">
        <v>1385</v>
      </c>
      <c r="C13" s="4" t="s">
        <v>1376</v>
      </c>
      <c r="D13" s="8" t="s">
        <v>1370</v>
      </c>
    </row>
    <row r="14" spans="1:4">
      <c r="A14" s="8" t="s">
        <v>1370</v>
      </c>
      <c r="B14" s="8" t="s">
        <v>1386</v>
      </c>
      <c r="C14" s="4" t="s">
        <v>1380</v>
      </c>
      <c r="D14" s="8" t="s">
        <v>1370</v>
      </c>
    </row>
    <row r="15" spans="1:4">
      <c r="A15" s="8" t="s">
        <v>1387</v>
      </c>
      <c r="B15" s="8" t="s">
        <v>1388</v>
      </c>
      <c r="C15" s="4" t="s">
        <v>1389</v>
      </c>
      <c r="D15" s="8" t="s">
        <v>1387</v>
      </c>
    </row>
    <row r="16" spans="1:4">
      <c r="A16" s="8" t="s">
        <v>1387</v>
      </c>
      <c r="B16" s="8" t="s">
        <v>1390</v>
      </c>
      <c r="C16" s="4" t="s">
        <v>1376</v>
      </c>
      <c r="D16" s="8" t="s">
        <v>1387</v>
      </c>
    </row>
    <row r="17" spans="1:4">
      <c r="A17" s="8" t="s">
        <v>1387</v>
      </c>
      <c r="B17" s="8" t="s">
        <v>1391</v>
      </c>
      <c r="C17" s="4" t="s">
        <v>1389</v>
      </c>
      <c r="D17" s="8" t="s">
        <v>1387</v>
      </c>
    </row>
    <row r="18" spans="1:4">
      <c r="A18" s="8" t="s">
        <v>1387</v>
      </c>
      <c r="B18" s="8" t="s">
        <v>1392</v>
      </c>
      <c r="C18" s="4" t="s">
        <v>1372</v>
      </c>
      <c r="D18" s="8" t="s">
        <v>1387</v>
      </c>
    </row>
    <row r="19" spans="1:4">
      <c r="A19" s="8" t="s">
        <v>1387</v>
      </c>
      <c r="B19" s="8" t="s">
        <v>1393</v>
      </c>
      <c r="C19" s="4" t="s">
        <v>1376</v>
      </c>
      <c r="D19" s="8" t="s">
        <v>1387</v>
      </c>
    </row>
    <row r="20" spans="1:4">
      <c r="A20" s="8" t="s">
        <v>1387</v>
      </c>
      <c r="B20" s="8" t="s">
        <v>1394</v>
      </c>
      <c r="C20" s="4" t="s">
        <v>1389</v>
      </c>
      <c r="D20" s="8" t="s">
        <v>1387</v>
      </c>
    </row>
    <row r="21" spans="1:4">
      <c r="A21" s="8" t="s">
        <v>1387</v>
      </c>
      <c r="B21" s="8" t="s">
        <v>1395</v>
      </c>
      <c r="C21" s="4" t="s">
        <v>1376</v>
      </c>
      <c r="D21" s="8" t="s">
        <v>1387</v>
      </c>
    </row>
    <row r="22" spans="1:4">
      <c r="A22" s="8" t="s">
        <v>1387</v>
      </c>
      <c r="B22" s="8" t="s">
        <v>1396</v>
      </c>
      <c r="C22" s="4" t="s">
        <v>1376</v>
      </c>
      <c r="D22" s="8" t="s">
        <v>1387</v>
      </c>
    </row>
    <row r="23" spans="1:4">
      <c r="A23" s="8" t="s">
        <v>1387</v>
      </c>
      <c r="B23" s="8" t="s">
        <v>1397</v>
      </c>
      <c r="C23" s="4" t="s">
        <v>1389</v>
      </c>
      <c r="D23" s="8" t="s">
        <v>1387</v>
      </c>
    </row>
    <row r="24" spans="1:4">
      <c r="A24" s="8" t="s">
        <v>1387</v>
      </c>
      <c r="B24" s="8" t="s">
        <v>1398</v>
      </c>
      <c r="C24" s="4" t="s">
        <v>1389</v>
      </c>
      <c r="D24" s="8" t="s">
        <v>1387</v>
      </c>
    </row>
    <row r="25" spans="1:4">
      <c r="A25" s="8" t="s">
        <v>1387</v>
      </c>
      <c r="B25" s="8" t="s">
        <v>1399</v>
      </c>
      <c r="C25" s="4" t="s">
        <v>1376</v>
      </c>
      <c r="D25" s="8" t="s">
        <v>1387</v>
      </c>
    </row>
    <row r="26" spans="1:4">
      <c r="A26" s="8" t="s">
        <v>1387</v>
      </c>
      <c r="B26" s="8" t="s">
        <v>1400</v>
      </c>
      <c r="C26" s="4" t="s">
        <v>1376</v>
      </c>
      <c r="D26" s="8" t="s">
        <v>1387</v>
      </c>
    </row>
    <row r="27" spans="1:4">
      <c r="A27" s="8" t="s">
        <v>1387</v>
      </c>
      <c r="B27" s="8" t="s">
        <v>1401</v>
      </c>
      <c r="C27" s="4" t="s">
        <v>1376</v>
      </c>
      <c r="D27" s="8" t="s">
        <v>1387</v>
      </c>
    </row>
    <row r="28" spans="1:4">
      <c r="A28" s="8" t="s">
        <v>1387</v>
      </c>
      <c r="B28" s="8" t="s">
        <v>1402</v>
      </c>
      <c r="C28" s="4" t="s">
        <v>1372</v>
      </c>
      <c r="D28" s="8" t="s">
        <v>1387</v>
      </c>
    </row>
    <row r="29" spans="1:4">
      <c r="A29" s="8" t="s">
        <v>1387</v>
      </c>
      <c r="B29" s="8" t="s">
        <v>1403</v>
      </c>
      <c r="C29" s="4" t="s">
        <v>1389</v>
      </c>
      <c r="D29" s="8" t="s">
        <v>1387</v>
      </c>
    </row>
    <row r="30" spans="1:4">
      <c r="A30" s="8" t="s">
        <v>1387</v>
      </c>
      <c r="B30" s="8" t="s">
        <v>1404</v>
      </c>
      <c r="C30" s="4" t="s">
        <v>1376</v>
      </c>
      <c r="D30" s="8" t="s">
        <v>1387</v>
      </c>
    </row>
    <row r="31" spans="1:4">
      <c r="A31" s="8" t="s">
        <v>1405</v>
      </c>
      <c r="B31" s="8" t="s">
        <v>1406</v>
      </c>
      <c r="C31" s="4" t="s">
        <v>1376</v>
      </c>
      <c r="D31" s="8" t="s">
        <v>1405</v>
      </c>
    </row>
    <row r="32" spans="1:4">
      <c r="A32" s="8" t="s">
        <v>1405</v>
      </c>
      <c r="B32" s="8" t="s">
        <v>1407</v>
      </c>
      <c r="C32" s="4" t="s">
        <v>1376</v>
      </c>
      <c r="D32" s="8" t="s">
        <v>1405</v>
      </c>
    </row>
    <row r="33" spans="1:4">
      <c r="A33" s="8" t="s">
        <v>1405</v>
      </c>
      <c r="B33" s="8" t="s">
        <v>1408</v>
      </c>
      <c r="C33" s="4" t="s">
        <v>1376</v>
      </c>
      <c r="D33" s="8" t="s">
        <v>1405</v>
      </c>
    </row>
    <row r="34" spans="1:4">
      <c r="A34" s="8" t="s">
        <v>1405</v>
      </c>
      <c r="B34" s="8" t="s">
        <v>1409</v>
      </c>
      <c r="C34" s="4" t="s">
        <v>1376</v>
      </c>
      <c r="D34" s="8" t="s">
        <v>1405</v>
      </c>
    </row>
    <row r="35" spans="1:4">
      <c r="A35" s="8" t="s">
        <v>1405</v>
      </c>
      <c r="B35" s="8" t="s">
        <v>1410</v>
      </c>
      <c r="C35" s="4" t="s">
        <v>1411</v>
      </c>
      <c r="D35" s="8" t="s">
        <v>1405</v>
      </c>
    </row>
    <row r="36" spans="1:4">
      <c r="A36" s="8" t="s">
        <v>1405</v>
      </c>
      <c r="B36" s="8" t="s">
        <v>1412</v>
      </c>
      <c r="C36" s="4" t="s">
        <v>1376</v>
      </c>
      <c r="D36" s="8" t="s">
        <v>1405</v>
      </c>
    </row>
    <row r="37" spans="1:4">
      <c r="A37" s="8" t="s">
        <v>1405</v>
      </c>
      <c r="B37" s="8" t="s">
        <v>1413</v>
      </c>
      <c r="C37" s="4" t="s">
        <v>1376</v>
      </c>
      <c r="D37" s="8" t="s">
        <v>1405</v>
      </c>
    </row>
    <row r="38" spans="1:4">
      <c r="A38" s="8" t="s">
        <v>1405</v>
      </c>
      <c r="B38" s="8" t="s">
        <v>1414</v>
      </c>
      <c r="C38" s="4" t="s">
        <v>1376</v>
      </c>
      <c r="D38" s="8" t="s">
        <v>1405</v>
      </c>
    </row>
    <row r="39" spans="1:4">
      <c r="A39" s="8" t="s">
        <v>1405</v>
      </c>
      <c r="B39" s="8" t="s">
        <v>1415</v>
      </c>
      <c r="C39" s="4" t="s">
        <v>1389</v>
      </c>
      <c r="D39" s="8" t="s">
        <v>1405</v>
      </c>
    </row>
    <row r="40" spans="1:4">
      <c r="A40" s="8" t="s">
        <v>1405</v>
      </c>
      <c r="B40" s="8" t="s">
        <v>1416</v>
      </c>
      <c r="C40" s="4" t="s">
        <v>1380</v>
      </c>
      <c r="D40" s="8" t="s">
        <v>1405</v>
      </c>
    </row>
    <row r="41" spans="1:4">
      <c r="A41" s="8" t="s">
        <v>1405</v>
      </c>
      <c r="B41" s="8" t="s">
        <v>1417</v>
      </c>
      <c r="C41" s="4" t="s">
        <v>1376</v>
      </c>
      <c r="D41" s="8" t="s">
        <v>1405</v>
      </c>
    </row>
    <row r="42" spans="1:4">
      <c r="A42" s="8" t="s">
        <v>1405</v>
      </c>
      <c r="B42" s="8" t="s">
        <v>1418</v>
      </c>
      <c r="C42" s="4" t="s">
        <v>1376</v>
      </c>
      <c r="D42" s="8" t="s">
        <v>1405</v>
      </c>
    </row>
    <row r="43" spans="1:4">
      <c r="A43" s="8" t="s">
        <v>1405</v>
      </c>
      <c r="B43" s="8" t="s">
        <v>1419</v>
      </c>
      <c r="C43" s="4" t="s">
        <v>1380</v>
      </c>
      <c r="D43" s="8" t="s">
        <v>1405</v>
      </c>
    </row>
    <row r="44" spans="1:4">
      <c r="A44" s="8" t="s">
        <v>1405</v>
      </c>
      <c r="B44" s="8" t="s">
        <v>1420</v>
      </c>
      <c r="C44" s="4" t="s">
        <v>1376</v>
      </c>
      <c r="D44" s="8" t="s">
        <v>1405</v>
      </c>
    </row>
    <row r="45" spans="1:4">
      <c r="A45" s="8" t="s">
        <v>1405</v>
      </c>
      <c r="B45" s="8" t="s">
        <v>1421</v>
      </c>
      <c r="C45" s="4" t="s">
        <v>1411</v>
      </c>
      <c r="D45" s="8" t="s">
        <v>1405</v>
      </c>
    </row>
    <row r="46" spans="1:4">
      <c r="A46" s="8" t="s">
        <v>1405</v>
      </c>
      <c r="B46" s="8" t="s">
        <v>1422</v>
      </c>
      <c r="C46" s="4" t="s">
        <v>1376</v>
      </c>
      <c r="D46" s="8" t="s">
        <v>1405</v>
      </c>
    </row>
    <row r="47" spans="1:4">
      <c r="A47" s="8" t="s">
        <v>1405</v>
      </c>
      <c r="B47" s="8" t="s">
        <v>1423</v>
      </c>
      <c r="C47" s="4" t="s">
        <v>1376</v>
      </c>
      <c r="D47" s="8" t="s">
        <v>1405</v>
      </c>
    </row>
    <row r="48" spans="1:4">
      <c r="A48" s="8" t="s">
        <v>1405</v>
      </c>
      <c r="B48" s="8" t="s">
        <v>1424</v>
      </c>
      <c r="C48" s="4" t="s">
        <v>1376</v>
      </c>
      <c r="D48" s="8" t="s">
        <v>1405</v>
      </c>
    </row>
    <row r="49" spans="1:4">
      <c r="A49" s="8" t="s">
        <v>1405</v>
      </c>
      <c r="B49" s="8" t="s">
        <v>1425</v>
      </c>
      <c r="C49" s="4" t="s">
        <v>1372</v>
      </c>
      <c r="D49" s="8" t="s">
        <v>1405</v>
      </c>
    </row>
    <row r="50" spans="1:4">
      <c r="A50" s="8" t="s">
        <v>1405</v>
      </c>
      <c r="B50" s="8" t="s">
        <v>1426</v>
      </c>
      <c r="C50" s="4" t="s">
        <v>1372</v>
      </c>
      <c r="D50" s="8" t="s">
        <v>1405</v>
      </c>
    </row>
    <row r="51" spans="1:4">
      <c r="A51" s="8" t="s">
        <v>1405</v>
      </c>
      <c r="B51" s="8" t="s">
        <v>1427</v>
      </c>
      <c r="C51" s="4" t="s">
        <v>1376</v>
      </c>
      <c r="D51" s="8" t="s">
        <v>1405</v>
      </c>
    </row>
    <row r="52" spans="1:4">
      <c r="A52" s="8" t="s">
        <v>1405</v>
      </c>
      <c r="B52" s="8" t="s">
        <v>1428</v>
      </c>
      <c r="C52" s="4" t="s">
        <v>1372</v>
      </c>
      <c r="D52" s="8" t="s">
        <v>1405</v>
      </c>
    </row>
    <row r="53" spans="1:4">
      <c r="A53" s="8" t="s">
        <v>1405</v>
      </c>
      <c r="B53" s="8" t="s">
        <v>1429</v>
      </c>
      <c r="C53" s="4" t="s">
        <v>1376</v>
      </c>
      <c r="D53" s="8" t="s">
        <v>1405</v>
      </c>
    </row>
    <row r="54" spans="1:4">
      <c r="A54" s="8" t="s">
        <v>1430</v>
      </c>
      <c r="B54" s="8" t="s">
        <v>1431</v>
      </c>
      <c r="C54" s="4" t="s">
        <v>1372</v>
      </c>
      <c r="D54" s="8" t="s">
        <v>1430</v>
      </c>
    </row>
    <row r="55" spans="1:4">
      <c r="A55" s="8" t="s">
        <v>1430</v>
      </c>
      <c r="B55" s="8" t="s">
        <v>1432</v>
      </c>
      <c r="C55" s="4" t="s">
        <v>1372</v>
      </c>
      <c r="D55" s="8" t="s">
        <v>1430</v>
      </c>
    </row>
    <row r="56" spans="1:4">
      <c r="A56" s="8" t="s">
        <v>1430</v>
      </c>
      <c r="B56" s="8" t="s">
        <v>1433</v>
      </c>
      <c r="C56" s="4" t="s">
        <v>1372</v>
      </c>
      <c r="D56" s="8" t="s">
        <v>1430</v>
      </c>
    </row>
    <row r="57" spans="1:4">
      <c r="A57" s="8" t="s">
        <v>1430</v>
      </c>
      <c r="B57" s="8" t="s">
        <v>1434</v>
      </c>
      <c r="C57" s="4" t="s">
        <v>1372</v>
      </c>
      <c r="D57" s="8" t="s">
        <v>1430</v>
      </c>
    </row>
    <row r="453" spans="1:4">
      <c r="A453" s="8" t="s">
        <v>1252</v>
      </c>
      <c r="D453" s="8" t="s">
        <v>1252</v>
      </c>
    </row>
  </sheetData>
  <sheetProtection algorithmName="SHA-512" hashValue="YhosCLsb9thP6F6M+vGEkFDGQyShecmAzhrERhIf7Et8btRMEIMCrM6ViYfGb+tMRPjs+QXTummDymISP6FhNA==" saltValue="0Rqq+A5eft9x3yZjBVYMWQ==" spinCount="100000" sheet="1" objects="1" scenarios="1"/>
  <conditionalFormatting sqref="B1:C1048576 E1:XFD1048576 A4:A1048576 D4:D1048576">
    <cfRule type="containsText" dxfId="3" priority="46" operator="containsText" text="no requiere">
      <formula>NOT(ISERROR(SEARCH("no requiere",A1)))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9" sqref="J9:J16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1435</v>
      </c>
      <c r="F1" s="66" t="s">
        <v>1436</v>
      </c>
      <c r="G1" s="66" t="s">
        <v>1437</v>
      </c>
      <c r="J1" s="63" t="s">
        <v>1438</v>
      </c>
    </row>
    <row r="2" spans="1:10">
      <c r="A2" s="172" t="s">
        <v>1439</v>
      </c>
      <c r="E2" s="1" t="s">
        <v>1253</v>
      </c>
      <c r="F2" s="66" t="s">
        <v>1440</v>
      </c>
      <c r="G2" s="66" t="s">
        <v>1441</v>
      </c>
      <c r="H2" s="66" t="s">
        <v>1442</v>
      </c>
      <c r="J2" s="62" t="s">
        <v>1443</v>
      </c>
    </row>
    <row r="3" spans="1:10">
      <c r="A3" s="6" t="s">
        <v>1444</v>
      </c>
      <c r="G3" s="66" t="s">
        <v>1445</v>
      </c>
      <c r="H3" s="66" t="s">
        <v>1446</v>
      </c>
      <c r="J3" s="62" t="s">
        <v>1447</v>
      </c>
    </row>
    <row r="4" spans="1:10">
      <c r="A4" s="24" t="s">
        <v>1448</v>
      </c>
      <c r="G4" s="66" t="s">
        <v>1449</v>
      </c>
      <c r="H4" s="66"/>
      <c r="J4" s="62" t="s">
        <v>1450</v>
      </c>
    </row>
    <row r="5" spans="1:10">
      <c r="A5" s="24" t="s">
        <v>1451</v>
      </c>
      <c r="J5" s="62" t="s">
        <v>1452</v>
      </c>
    </row>
    <row r="6" spans="1:10">
      <c r="A6" s="24" t="s">
        <v>1453</v>
      </c>
      <c r="J6" s="62" t="s">
        <v>1454</v>
      </c>
    </row>
    <row r="7" spans="1:10">
      <c r="A7" s="24" t="s">
        <v>1455</v>
      </c>
      <c r="J7" s="62" t="s">
        <v>1456</v>
      </c>
    </row>
    <row r="8" spans="1:10">
      <c r="A8" s="24" t="s">
        <v>1457</v>
      </c>
      <c r="J8" s="62" t="s">
        <v>1458</v>
      </c>
    </row>
    <row r="9" spans="1:10">
      <c r="A9" s="8" t="s">
        <v>1459</v>
      </c>
      <c r="E9" s="9" t="s">
        <v>1370</v>
      </c>
      <c r="J9" s="62"/>
    </row>
    <row r="10" spans="1:10">
      <c r="A10" s="171" t="s">
        <v>1460</v>
      </c>
      <c r="E10" s="9" t="s">
        <v>1387</v>
      </c>
      <c r="J10" s="62"/>
    </row>
    <row r="11" spans="1:10">
      <c r="A11" s="173" t="s">
        <v>1461</v>
      </c>
      <c r="E11" s="9" t="s">
        <v>1405</v>
      </c>
      <c r="J11" s="62"/>
    </row>
    <row r="12" spans="1:10">
      <c r="A12" s="170" t="s">
        <v>1462</v>
      </c>
      <c r="E12" s="9" t="s">
        <v>1430</v>
      </c>
      <c r="J12" s="62"/>
    </row>
    <row r="13" spans="1:10">
      <c r="A13" s="171" t="s">
        <v>1463</v>
      </c>
      <c r="E13" s="9" t="s">
        <v>1464</v>
      </c>
    </row>
    <row r="14" spans="1:10">
      <c r="A14" s="170" t="s">
        <v>1465</v>
      </c>
    </row>
    <row r="15" spans="1:10">
      <c r="A15" s="170" t="s">
        <v>1466</v>
      </c>
    </row>
    <row r="16" spans="1:10">
      <c r="A16" s="170" t="s">
        <v>1467</v>
      </c>
      <c r="G16" s="174">
        <v>0</v>
      </c>
    </row>
    <row r="17" spans="1:10">
      <c r="A17" s="171" t="s">
        <v>1468</v>
      </c>
      <c r="G17" s="174">
        <v>0.25</v>
      </c>
    </row>
    <row r="18" spans="1:10">
      <c r="A18" s="6" t="s">
        <v>1469</v>
      </c>
      <c r="G18" s="174">
        <v>0.5</v>
      </c>
      <c r="J18" s="66"/>
    </row>
    <row r="19" spans="1:10">
      <c r="A19" s="171" t="s">
        <v>1470</v>
      </c>
      <c r="G19" s="174">
        <v>0.75</v>
      </c>
      <c r="J19" s="64"/>
    </row>
    <row r="20" spans="1:10">
      <c r="A20" s="171" t="s">
        <v>1471</v>
      </c>
      <c r="G20" s="174">
        <v>1</v>
      </c>
      <c r="J20" s="65"/>
    </row>
    <row r="21" spans="1:10">
      <c r="A21" s="6" t="s">
        <v>1472</v>
      </c>
    </row>
    <row r="22" spans="1:10">
      <c r="A22" s="6" t="s">
        <v>1473</v>
      </c>
    </row>
    <row r="23" spans="1:10">
      <c r="A23" s="171" t="s">
        <v>1474</v>
      </c>
    </row>
    <row r="24" spans="1:10">
      <c r="A24" s="7" t="s">
        <v>1475</v>
      </c>
    </row>
    <row r="25" spans="1:10">
      <c r="A25" s="170" t="s">
        <v>1476</v>
      </c>
    </row>
    <row r="26" spans="1:10">
      <c r="A26" s="170" t="s">
        <v>1477</v>
      </c>
    </row>
    <row r="27" spans="1:10">
      <c r="A27" s="7" t="s">
        <v>1478</v>
      </c>
    </row>
    <row r="28" spans="1:10">
      <c r="A28" s="6" t="s">
        <v>1479</v>
      </c>
    </row>
    <row r="29" spans="1:10">
      <c r="A29" s="171" t="s">
        <v>1480</v>
      </c>
    </row>
    <row r="30" spans="1:10">
      <c r="A30" s="170" t="s">
        <v>1481</v>
      </c>
    </row>
    <row r="31" spans="1:10">
      <c r="A31" s="170" t="s">
        <v>1482</v>
      </c>
    </row>
    <row r="32" spans="1:10">
      <c r="A32" s="170" t="s">
        <v>1483</v>
      </c>
    </row>
    <row r="33" spans="1:1">
      <c r="A33" s="171" t="s">
        <v>31</v>
      </c>
    </row>
    <row r="34" spans="1:1">
      <c r="A34" s="171" t="s">
        <v>1484</v>
      </c>
    </row>
    <row r="35" spans="1:1">
      <c r="A35" s="6" t="s">
        <v>1485</v>
      </c>
    </row>
    <row r="36" spans="1:1">
      <c r="A36" s="6" t="s">
        <v>1486</v>
      </c>
    </row>
    <row r="37" spans="1:1">
      <c r="A37" s="7" t="s">
        <v>1487</v>
      </c>
    </row>
    <row r="38" spans="1:1">
      <c r="A38" s="6" t="s">
        <v>1488</v>
      </c>
    </row>
    <row r="39" spans="1:1">
      <c r="A39" s="6" t="s">
        <v>1489</v>
      </c>
    </row>
    <row r="40" spans="1:1">
      <c r="A40" s="170" t="s">
        <v>1490</v>
      </c>
    </row>
    <row r="41" spans="1:1">
      <c r="A41" s="170" t="s">
        <v>1491</v>
      </c>
    </row>
    <row r="42" spans="1:1">
      <c r="A42" s="7" t="s">
        <v>1492</v>
      </c>
    </row>
    <row r="43" spans="1:1">
      <c r="A43" s="6" t="s">
        <v>1493</v>
      </c>
    </row>
    <row r="44" spans="1:1">
      <c r="A44" s="7" t="s">
        <v>1494</v>
      </c>
    </row>
    <row r="45" spans="1:1">
      <c r="A45" s="6" t="s">
        <v>1495</v>
      </c>
    </row>
    <row r="46" spans="1:1">
      <c r="A46" s="171" t="s">
        <v>1496</v>
      </c>
    </row>
    <row r="47" spans="1:1">
      <c r="A47" s="6" t="s">
        <v>1497</v>
      </c>
    </row>
  </sheetData>
  <sheetProtection algorithmName="SHA-512" hashValue="wbqZPGwo2qvyPvSORr0bUcmKZ0UPjOYIaRfVx8E7XOcn0G+5cXVmkifTh1m6IwWQpAUpyO1m+EqXvySiu/qbXg==" saltValue="X+lSr4sK9sJ/Dna38d0n8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1498</v>
      </c>
    </row>
    <row r="2" spans="1:9">
      <c r="A2" s="35">
        <v>97</v>
      </c>
      <c r="B2" s="33" t="s">
        <v>1499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1500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1501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1502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1503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1504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1505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1506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1507</v>
      </c>
      <c r="D18" s="34" t="s">
        <v>1507</v>
      </c>
    </row>
    <row r="19" spans="1:7">
      <c r="A19" s="35">
        <v>1996</v>
      </c>
      <c r="B19" s="33" t="s">
        <v>1508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1509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1510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1511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1512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1513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1512</v>
      </c>
      <c r="D36" s="34" t="s">
        <v>92</v>
      </c>
      <c r="E36" s="34" t="s">
        <v>60</v>
      </c>
    </row>
    <row r="37" spans="1:6">
      <c r="A37" s="35">
        <v>3642</v>
      </c>
      <c r="B37" s="33" t="s">
        <v>1514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1515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1516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1517</v>
      </c>
      <c r="D49" s="34" t="s">
        <v>45</v>
      </c>
      <c r="E49" s="34" t="s">
        <v>49</v>
      </c>
    </row>
    <row r="50" spans="1:7">
      <c r="A50" s="35">
        <v>4533</v>
      </c>
      <c r="B50" s="33" t="s">
        <v>1518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1519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1520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1504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1518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1521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1522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1523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1524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1525</v>
      </c>
      <c r="D61" s="34" t="s">
        <v>50</v>
      </c>
      <c r="E61" s="34" t="s">
        <v>71</v>
      </c>
    </row>
    <row r="62" spans="1:7">
      <c r="A62" s="35">
        <v>5703</v>
      </c>
      <c r="B62" s="33" t="s">
        <v>1526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1527</v>
      </c>
      <c r="D63" s="34" t="s">
        <v>77</v>
      </c>
      <c r="E63" s="34" t="s">
        <v>73</v>
      </c>
    </row>
    <row r="64" spans="1:7">
      <c r="A64" s="35">
        <v>5921</v>
      </c>
      <c r="B64" s="33" t="s">
        <v>1528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1529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1530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1509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1531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1532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1533</v>
      </c>
      <c r="D73" s="34" t="s">
        <v>170</v>
      </c>
      <c r="E73" s="34" t="s">
        <v>73</v>
      </c>
    </row>
    <row r="74" spans="1:7">
      <c r="A74" s="35">
        <v>8001</v>
      </c>
      <c r="B74" s="33" t="s">
        <v>1534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1535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1503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1536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1537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1538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1539</v>
      </c>
      <c r="D89" s="34" t="s">
        <v>56</v>
      </c>
      <c r="E89" s="34" t="s">
        <v>64</v>
      </c>
    </row>
    <row r="90" spans="1:14">
      <c r="A90" s="35">
        <v>10073</v>
      </c>
      <c r="B90" s="33" t="s">
        <v>1505</v>
      </c>
      <c r="D90" s="34" t="s">
        <v>49</v>
      </c>
      <c r="E90" s="34" t="s">
        <v>47</v>
      </c>
    </row>
    <row r="91" spans="1:14">
      <c r="A91" s="35">
        <v>10196</v>
      </c>
      <c r="B91" s="33" t="s">
        <v>1540</v>
      </c>
      <c r="D91" s="34" t="s">
        <v>46</v>
      </c>
      <c r="E91" s="34" t="s">
        <v>71</v>
      </c>
    </row>
    <row r="92" spans="1:14">
      <c r="A92" s="35">
        <v>10248</v>
      </c>
      <c r="B92" s="33" t="s">
        <v>1541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1542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1519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1543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1544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1503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1545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1546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1547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1548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1549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1550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1551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1552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1553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1503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1554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1555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1556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1557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1558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2024-09-06T19:28:26Z</dcterms:modified>
  <cp:category/>
  <cp:contentStatus/>
</cp:coreProperties>
</file>