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2" documentId="8_{A4B1F1E7-A027-884A-91E5-DCE488D8520C}" xr6:coauthVersionLast="47" xr6:coauthVersionMax="47" xr10:uidLastSave="{18749CED-1B63-4399-8F17-48BE74C1E78D}"/>
  <bookViews>
    <workbookView xWindow="1980" yWindow="500" windowWidth="26820" windowHeight="17500" firstSheet="1" activeTab="1" xr2:uid="{EB889FC8-85BF-4D74-BD87-C8D0212144FB}"/>
  </bookViews>
  <sheets>
    <sheet name="Equivalencias EPJA" sheetId="46" r:id="rId1"/>
    <sheet name="Especialidad PESQUERÍ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PESQUERÍ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PESQUERÍA'!$A$8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PESQUERÍA'!$C$11:$C$471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ESPE'!$A$3:$C$51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1" i="39" l="1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60" i="39"/>
  <c r="A60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54" i="55" l="1"/>
  <c r="AB54" i="55" s="1" a="1"/>
  <c r="AB54" i="55" s="1"/>
  <c r="Z236" i="55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<sst xmlns="http://schemas.openxmlformats.org/spreadsheetml/2006/main" count="2988" uniqueCount="1551">
  <si>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</si>
  <si>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</si>
  <si>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</si>
  <si>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</si>
  <si>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</si>
  <si>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</si>
  <si>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</si>
  <si>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</si>
  <si>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</si>
  <si>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</si>
  <si>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</si>
  <si>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</si>
  <si>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</si>
  <si>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</si>
  <si>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</si>
  <si>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</si>
  <si>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</si>
  <si>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</si>
  <si>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</si>
  <si>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</si>
  <si>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</si>
  <si>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</si>
  <si>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</si>
  <si>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</si>
  <si>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</si>
  <si>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</si>
  <si>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</si>
  <si>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</si>
  <si>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</si>
  <si>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</si>
  <si>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</si>
  <si>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PESQUERÍA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</si>
  <si>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</si>
  <si>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</si>
  <si>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</si>
  <si>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</si>
  <si>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</si>
  <si>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</si>
  <si>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</si>
  <si>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</si>
  <si>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</si>
  <si>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</si>
  <si>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</si>
  <si>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</si>
  <si>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</si>
  <si>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</si>
  <si>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</si>
  <si>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</si>
  <si>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</si>
  <si>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</si>
  <si>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</si>
  <si>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</si>
  <si>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</si>
  <si>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</si>
  <si>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</si>
  <si>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</si>
  <si>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</si>
  <si>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</si>
  <si>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</si>
  <si>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</si>
  <si>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</si>
  <si>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</si>
  <si>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</si>
  <si>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</si>
  <si>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</si>
  <si>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</si>
  <si>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</si>
  <si>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</si>
  <si>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</si>
  <si>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</si>
  <si>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</si>
  <si>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</si>
  <si>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</si>
  <si>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</si>
  <si>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</si>
  <si>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</si>
  <si>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</si>
  <si>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</si>
  <si>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</si>
  <si>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</si>
  <si>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</si>
  <si>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</si>
  <si>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</si>
  <si>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</si>
  <si>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</si>
  <si>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</si>
  <si>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</si>
  <si>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</si>
  <si>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</si>
  <si>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</si>
  <si>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</si>
  <si>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</si>
  <si>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</si>
  <si>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</si>
  <si>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</si>
  <si>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</si>
  <si>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</si>
  <si>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</si>
  <si>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</si>
  <si>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</si>
  <si>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</si>
  <si>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</si>
  <si>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</si>
  <si>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</si>
  <si>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</si>
  <si>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</si>
  <si>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</si>
  <si>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</si>
  <si>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</si>
  <si>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</si>
  <si>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</si>
  <si>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</si>
  <si>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</si>
  <si>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</si>
  <si>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</si>
  <si>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</si>
  <si>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</si>
  <si>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</si>
  <si>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</si>
  <si>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</si>
  <si>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</si>
  <si>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</si>
  <si>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</si>
  <si>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</si>
  <si>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</si>
  <si>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</si>
  <si>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</si>
  <si>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</si>
  <si>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</si>
  <si>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</si>
  <si>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</si>
  <si>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</si>
  <si>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</si>
  <si>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</si>
  <si>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</si>
  <si>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</si>
  <si>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</si>
  <si>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</si>
  <si>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</si>
  <si>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</si>
  <si>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</si>
  <si>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</si>
  <si>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</si>
  <si>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</si>
  <si>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</si>
  <si>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</si>
  <si>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</si>
  <si>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</si>
  <si>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</si>
  <si>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</si>
  <si>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</si>
  <si>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</si>
  <si>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</si>
  <si>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</si>
  <si>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</si>
  <si>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</si>
  <si>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</si>
  <si>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</si>
  <si>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</si>
  <si>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</si>
  <si>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</si>
  <si>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</si>
  <si>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</si>
  <si>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</si>
  <si>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</si>
  <si>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</si>
  <si>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</si>
  <si>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</si>
  <si>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</si>
  <si>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</si>
  <si>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</si>
  <si>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</si>
  <si>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</si>
  <si>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</si>
  <si>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</si>
  <si>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</si>
  <si>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</si>
  <si>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</si>
  <si>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</si>
  <si>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</si>
  <si>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</si>
  <si>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</si>
  <si>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</si>
  <si>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</si>
  <si>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</si>
  <si>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</si>
  <si>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</si>
  <si>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</si>
  <si>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</si>
  <si>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</si>
  <si>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</si>
  <si>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</si>
  <si>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</si>
  <si>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</si>
  <si>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</si>
  <si>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</si>
  <si>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</si>
  <si>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</si>
  <si>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</si>
  <si>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</si>
  <si>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</si>
  <si>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</si>
  <si>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</si>
  <si>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</si>
  <si>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</si>
  <si>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</si>
  <si>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</si>
  <si>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</si>
  <si>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</si>
  <si>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</si>
  <si>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</si>
  <si>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</si>
  <si>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</si>
  <si>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</si>
  <si>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</si>
  <si>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</si>
  <si>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</si>
  <si>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</si>
  <si>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</si>
  <si>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</si>
  <si>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</si>
  <si>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</si>
  <si>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</si>
  <si>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</si>
  <si>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</si>
  <si>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</si>
  <si>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</si>
  <si>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</si>
  <si>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</si>
  <si>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</si>
  <si>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</si>
  <si>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</si>
  <si>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</si>
  <si>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</si>
  <si>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</si>
  <si>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</si>
  <si>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</si>
  <si>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</si>
  <si>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</si>
  <si>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</si>
  <si>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</si>
  <si>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</si>
  <si>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</si>
  <si>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</si>
  <si>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</si>
  <si>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</si>
  <si>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</si>
  <si>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</si>
  <si>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</si>
  <si>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</si>
  <si>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</si>
  <si>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</si>
  <si>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</si>
  <si>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</si>
  <si>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</si>
  <si>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</si>
  <si>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</si>
  <si>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</si>
  <si>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</si>
  <si>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</si>
  <si>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</si>
  <si>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</si>
  <si>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</si>
  <si>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</si>
  <si>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</si>
  <si>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</si>
  <si>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</si>
  <si>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</si>
  <si>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</si>
  <si>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</si>
  <si>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</si>
  <si>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</si>
  <si>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</si>
  <si>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</si>
  <si>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</si>
  <si>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</si>
  <si>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</si>
  <si>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</si>
  <si>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</si>
  <si>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</si>
  <si>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</si>
  <si>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</si>
  <si>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</si>
  <si>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</si>
  <si>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</si>
  <si>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</si>
  <si>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</si>
  <si>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</si>
  <si>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</si>
  <si>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</si>
  <si>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</si>
  <si>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</si>
  <si>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</si>
  <si>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</si>
  <si>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</si>
  <si>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</si>
  <si>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</si>
  <si>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</si>
  <si>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</si>
  <si>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</si>
  <si>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</si>
  <si>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</si>
  <si>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</si>
  <si>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</si>
  <si>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</si>
  <si>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</si>
  <si>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</si>
  <si>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</si>
  <si>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</si>
  <si>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</si>
  <si>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</si>
  <si>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</si>
  <si>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</si>
  <si>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</si>
  <si>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</si>
  <si>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</si>
  <si>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</si>
  <si>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</si>
  <si>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</si>
  <si>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</si>
  <si>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</si>
  <si>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</si>
  <si>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</si>
  <si>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</si>
  <si>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</si>
  <si>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</si>
  <si>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</si>
  <si>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</si>
  <si>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</si>
  <si>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</si>
  <si>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</si>
  <si>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</si>
  <si>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</si>
  <si>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</si>
  <si>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</si>
  <si>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</si>
  <si>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</si>
  <si>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</si>
  <si>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</si>
  <si>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</si>
  <si>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</si>
  <si>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</si>
  <si>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</si>
  <si>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</si>
  <si>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</si>
  <si>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</si>
  <si>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</si>
  <si>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</si>
  <si>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</si>
  <si>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</si>
  <si>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</si>
  <si>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</si>
  <si>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</si>
  <si>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</si>
  <si>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</si>
  <si>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</si>
  <si>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</si>
  <si>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</si>
  <si>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</si>
  <si>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</si>
  <si>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</si>
  <si>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</si>
  <si>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</si>
  <si>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</si>
  <si>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</si>
  <si>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</si>
  <si>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</si>
  <si>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</si>
  <si>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</si>
  <si>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</si>
  <si>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</si>
  <si>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</si>
  <si>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</si>
  <si>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</si>
  <si>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</si>
  <si>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</si>
  <si>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</si>
  <si>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</si>
  <si>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</si>
  <si>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</si>
  <si>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</si>
  <si>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</si>
  <si>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</si>
  <si>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</si>
  <si>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</si>
  <si>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</si>
  <si>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</si>
  <si>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</si>
  <si>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</si>
  <si>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</si>
  <si>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</si>
  <si>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</si>
  <si>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</si>
  <si>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</si>
  <si>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</si>
  <si>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</si>
  <si>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</si>
  <si>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</si>
  <si>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</si>
  <si>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</si>
  <si>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</si>
  <si>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</si>
  <si>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</si>
  <si>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</si>
  <si>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</si>
  <si>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</si>
  <si>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</si>
  <si>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</si>
  <si>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</si>
  <si>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</si>
  <si>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</si>
  <si>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</si>
  <si>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</si>
  <si>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</si>
  <si>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</si>
  <si>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</si>
  <si>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</si>
  <si>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</si>
  <si>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</si>
  <si>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</si>
  <si>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</si>
  <si>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</si>
  <si>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</si>
  <si>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</si>
  <si>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</si>
  <si>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</si>
  <si>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</si>
  <si>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</si>
  <si>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</si>
  <si>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</si>
  <si>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</si>
  <si>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</si>
  <si>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</si>
  <si>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</si>
  <si>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</si>
  <si>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</si>
  <si>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</si>
  <si>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</si>
  <si>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</si>
  <si>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</si>
  <si>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</si>
  <si>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</si>
  <si>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</si>
  <si>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</si>
  <si>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</si>
  <si>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</si>
  <si>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</si>
  <si>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</si>
  <si>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</si>
  <si>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</si>
  <si>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</si>
  <si>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</si>
  <si>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</si>
  <si>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</si>
  <si>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</si>
  <si>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</si>
  <si>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</si>
  <si>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</si>
  <si>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</si>
  <si>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</si>
  <si>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</si>
  <si>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</si>
  <si>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</si>
  <si>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</si>
  <si>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</si>
  <si>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</si>
  <si>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</si>
  <si>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</si>
  <si>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</si>
  <si>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</si>
  <si>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</si>
  <si>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</si>
  <si>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</si>
  <si>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</si>
  <si>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</si>
  <si>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</si>
  <si>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</si>
  <si>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</si>
  <si>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</si>
  <si>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</si>
  <si>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</si>
  <si>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</si>
  <si>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</si>
  <si>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</si>
  <si>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</si>
  <si>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</si>
  <si>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</si>
  <si>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</si>
  <si>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</si>
  <si>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</si>
  <si>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</si>
  <si>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</si>
  <si>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</si>
  <si>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</si>
  <si>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</si>
  <si>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</si>
  <si>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</si>
  <si>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</si>
  <si>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</si>
  <si>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</si>
  <si>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</si>
  <si>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</si>
  <si>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</si>
  <si>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</si>
  <si>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</si>
  <si>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</si>
  <si>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</si>
  <si>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</si>
  <si>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</si>
  <si>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</si>
  <si>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</si>
  <si>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</si>
  <si>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</si>
  <si>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</si>
  <si>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</si>
  <si>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</si>
  <si>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</si>
  <si>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</si>
  <si>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</si>
  <si>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</si>
  <si>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</si>
  <si>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</si>
  <si>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</si>
  <si>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</si>
  <si>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</si>
  <si>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</si>
  <si>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</si>
  <si>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</si>
  <si>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</si>
  <si>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</si>
  <si>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</si>
  <si>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</si>
  <si>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</si>
  <si>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</si>
  <si>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</si>
  <si>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</si>
  <si>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</si>
  <si>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</si>
  <si>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</si>
  <si>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</si>
  <si>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</si>
  <si>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</si>
  <si>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</si>
  <si>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</si>
  <si>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</si>
  <si>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</si>
  <si>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</si>
  <si>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</si>
  <si>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</si>
  <si>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</si>
  <si>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</si>
  <si>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</si>
  <si>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</si>
  <si>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</si>
  <si>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</si>
  <si>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</si>
  <si>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</si>
  <si>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</si>
  <si>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</si>
  <si>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</si>
  <si>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</si>
  <si>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</si>
  <si>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</si>
  <si>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</si>
  <si>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</si>
  <si>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</si>
  <si>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</si>
  <si>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</si>
  <si>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</si>
  <si>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</si>
  <si>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</si>
  <si>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</si>
  <si>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</si>
  <si>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</si>
  <si>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</si>
  <si>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</si>
  <si>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</si>
  <si>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</si>
  <si>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</si>
  <si>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</si>
  <si>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</si>
  <si>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</si>
  <si>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</si>
  <si>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</si>
  <si>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</si>
  <si>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</si>
  <si>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</si>
  <si>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</si>
  <si>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</si>
  <si>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</si>
  <si>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</si>
  <si>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</si>
  <si>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</si>
  <si>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</si>
  <si>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</si>
  <si>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</si>
  <si>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</si>
  <si>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</si>
  <si>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</si>
  <si>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</si>
  <si>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</si>
  <si>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</si>
  <si>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</si>
  <si>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</si>
  <si>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</si>
  <si>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</si>
  <si>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</si>
  <si>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</si>
  <si>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</si>
  <si>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</si>
  <si>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</si>
  <si>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</si>
  <si>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</si>
  <si>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</si>
  <si>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</si>
  <si>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</si>
  <si>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</si>
  <si>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</si>
  <si>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</si>
  <si>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</si>
  <si>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</si>
  <si>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</si>
  <si>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</si>
  <si>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</si>
  <si>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</si>
  <si>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</si>
  <si>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</si>
  <si>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</si>
  <si>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</si>
  <si>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</si>
  <si>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</si>
  <si>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</si>
  <si>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</si>
  <si>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</si>
  <si>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</si>
  <si>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</si>
  <si>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</si>
  <si>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</si>
  <si>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</si>
  <si>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</si>
  <si>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</si>
  <si>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</si>
  <si>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</si>
  <si>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</si>
  <si>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</si>
  <si>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</si>
  <si>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</si>
  <si>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</si>
  <si>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</si>
  <si>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</si>
  <si>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</si>
  <si>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</si>
  <si>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</si>
  <si>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</si>
  <si>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</si>
  <si>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</si>
  <si>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</si>
  <si>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</si>
  <si>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</si>
  <si>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</si>
  <si>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</si>
  <si>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</si>
  <si>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</si>
  <si>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</si>
  <si>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</si>
  <si>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</si>
  <si>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</si>
  <si>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</si>
  <si>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</si>
  <si>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</si>
  <si>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</si>
  <si>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</si>
  <si>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</si>
  <si>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</si>
  <si>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</si>
  <si>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</si>
  <si>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</si>
  <si>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</si>
  <si>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</si>
  <si>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</si>
  <si>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</si>
  <si>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</si>
  <si>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</si>
  <si>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</si>
  <si>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</si>
  <si>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</si>
  <si>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</si>
  <si>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</si>
  <si>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</si>
  <si>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</si>
  <si>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</si>
  <si>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</si>
  <si>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</si>
  <si>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</si>
  <si>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</si>
  <si>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</si>
  <si>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</si>
  <si>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</si>
  <si>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</si>
  <si>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</si>
  <si>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</si>
  <si>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</si>
  <si>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</si>
  <si>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</si>
  <si>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</si>
  <si>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</si>
  <si>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</si>
  <si>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</si>
  <si>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</si>
  <si>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</si>
  <si>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</si>
  <si>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</si>
  <si>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</si>
  <si>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</si>
  <si>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</si>
  <si>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</si>
  <si>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</si>
  <si>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</si>
  <si>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</si>
  <si>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</si>
  <si>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</si>
  <si>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</si>
  <si>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</si>
  <si>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</si>
  <si>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</si>
  <si>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</si>
  <si>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</si>
  <si>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</si>
  <si>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</si>
  <si>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</si>
  <si>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</si>
  <si>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</si>
  <si>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</si>
  <si>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</si>
  <si>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</si>
  <si>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</si>
  <si>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</si>
  <si>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</si>
  <si>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</si>
  <si>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</si>
  <si>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</si>
  <si>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</si>
  <si>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</si>
  <si>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</si>
  <si>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</si>
  <si>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</si>
  <si>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</si>
  <si>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</si>
  <si>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</si>
  <si>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</si>
  <si>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</si>
  <si>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</si>
  <si>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</si>
  <si>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</si>
  <si>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</si>
  <si>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</si>
  <si>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</si>
  <si>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</si>
  <si>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</si>
  <si>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</si>
  <si>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</si>
  <si>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</si>
  <si>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</si>
  <si>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</si>
  <si>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</si>
  <si>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</si>
  <si>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</si>
  <si>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</si>
  <si>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</si>
  <si>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</si>
  <si>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</si>
  <si>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</si>
  <si>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</si>
  <si>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</si>
  <si>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</si>
  <si>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</si>
  <si>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</si>
  <si>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</si>
  <si>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</si>
  <si>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</si>
  <si>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</si>
  <si>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</si>
  <si>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</si>
  <si>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</si>
  <si>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</si>
  <si>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</si>
  <si>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</si>
  <si>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</si>
  <si>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</si>
  <si>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</si>
  <si>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</si>
  <si>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</si>
  <si>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</si>
  <si>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</si>
  <si>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</si>
  <si>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</si>
  <si>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</si>
  <si>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</si>
  <si>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</si>
  <si>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</si>
  <si>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</si>
  <si>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</si>
  <si>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</si>
  <si>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</si>
  <si>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</si>
  <si>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</si>
  <si>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</si>
  <si>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</si>
  <si>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</si>
  <si>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</si>
  <si>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</si>
  <si>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</si>
  <si>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</si>
  <si>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</si>
  <si>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</si>
  <si>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</si>
  <si>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</si>
  <si>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</si>
  <si>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</si>
  <si>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</si>
  <si>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</si>
  <si>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</si>
  <si>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</si>
  <si>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</si>
  <si>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</si>
  <si>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</si>
  <si>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</si>
  <si>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</si>
  <si>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</si>
  <si>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</si>
  <si>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</si>
  <si>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</si>
  <si>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</si>
  <si>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</si>
  <si>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</si>
  <si>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</si>
  <si>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</si>
  <si>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</si>
  <si>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</si>
  <si>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</si>
  <si>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</si>
  <si>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</si>
  <si>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</si>
  <si>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</si>
  <si>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</si>
  <si>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</si>
  <si>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</si>
  <si>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</si>
  <si>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</si>
  <si>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</si>
  <si>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</si>
  <si>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</si>
  <si>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</si>
  <si>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</si>
  <si>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</si>
  <si>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</si>
  <si>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</si>
  <si>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</si>
  <si>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</si>
  <si>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</si>
  <si>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</si>
  <si>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</si>
  <si>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</si>
  <si>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</si>
  <si>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</si>
  <si>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</si>
  <si>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</si>
  <si>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</si>
  <si>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</si>
  <si>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</si>
  <si>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</si>
  <si>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</si>
  <si>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</si>
  <si>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</si>
  <si>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</si>
  <si>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</si>
  <si>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</si>
  <si>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</si>
  <si>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</si>
  <si>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</si>
  <si>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</si>
  <si>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</si>
  <si>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</si>
  <si>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</si>
  <si>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</si>
  <si>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</si>
  <si>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</si>
  <si>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</si>
  <si>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</si>
  <si>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</si>
  <si>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</si>
  <si>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</si>
  <si>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</si>
  <si>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</si>
  <si>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</si>
  <si>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</si>
  <si>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</si>
  <si>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</si>
  <si>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</si>
  <si>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</si>
  <si>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</si>
  <si>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</si>
  <si>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</si>
  <si>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</si>
  <si>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</si>
  <si>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</si>
  <si>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</si>
  <si>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</si>
  <si>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</si>
  <si>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</si>
  <si>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</si>
  <si>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</si>
  <si>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</si>
  <si>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</si>
  <si>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</si>
  <si>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</si>
  <si>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</si>
  <si>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</si>
  <si>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</si>
  <si>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</si>
  <si>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</si>
  <si>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</si>
  <si>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</si>
  <si>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</si>
  <si>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</si>
  <si>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</si>
  <si>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</si>
  <si>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</si>
  <si>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</si>
  <si>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</si>
  <si>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</si>
  <si>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</si>
  <si>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</si>
  <si>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</si>
  <si>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</si>
  <si>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</si>
  <si>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</si>
  <si>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</si>
  <si>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</si>
  <si>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</si>
  <si>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</si>
  <si>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</si>
  <si>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</si>
  <si>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</si>
  <si>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</si>
  <si>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</si>
  <si>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</si>
  <si>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</si>
  <si>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</si>
  <si>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</si>
  <si>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</si>
  <si>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</si>
  <si>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</si>
  <si>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</si>
  <si>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</si>
  <si>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</si>
  <si>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</si>
  <si>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</si>
  <si>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</si>
  <si>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</si>
  <si>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</si>
  <si>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</si>
  <si>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</si>
  <si>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</si>
  <si>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</si>
  <si>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</si>
  <si>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</si>
  <si>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</si>
  <si>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</si>
  <si>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</si>
  <si>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</si>
  <si>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</si>
  <si>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</si>
  <si>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</si>
  <si>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</si>
  <si>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</si>
  <si>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</si>
  <si>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</si>
  <si>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</si>
  <si>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</si>
  <si>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</si>
  <si>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</si>
  <si>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</si>
  <si>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</si>
  <si>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</si>
  <si>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</si>
  <si>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</si>
  <si>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</si>
  <si>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</si>
  <si>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</si>
  <si>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</si>
  <si>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</si>
  <si>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</si>
  <si>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</si>
  <si>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</si>
  <si>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</si>
  <si>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</si>
  <si>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</si>
  <si>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</si>
  <si>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</si>
  <si>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</si>
  <si>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</si>
  <si>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</si>
  <si>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</si>
  <si>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</si>
  <si>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</si>
  <si>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</si>
  <si>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</si>
  <si>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</si>
  <si>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</si>
  <si>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</si>
  <si>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</si>
  <si>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</si>
  <si>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</si>
  <si>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</si>
  <si>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</si>
  <si>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</si>
  <si>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</si>
  <si>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</si>
  <si>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</si>
  <si>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</si>
  <si>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</si>
  <si>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</si>
  <si>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</si>
  <si>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</si>
  <si>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</si>
  <si>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</si>
  <si>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</si>
  <si>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</si>
  <si>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</si>
  <si>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</si>
  <si>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</si>
  <si>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</si>
  <si>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</si>
  <si>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</si>
  <si>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</si>
  <si>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</si>
  <si>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</si>
  <si>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</si>
  <si>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</si>
  <si>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</si>
  <si>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</si>
  <si>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</si>
  <si>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</si>
  <si>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</si>
  <si>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</si>
  <si>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</si>
  <si>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</si>
  <si>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</si>
  <si>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</si>
  <si>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</si>
  <si>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</si>
  <si>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</si>
  <si>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</si>
  <si>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</si>
  <si>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</si>
  <si>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</si>
  <si>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</si>
  <si>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</si>
  <si>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</si>
  <si>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</si>
  <si>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</si>
  <si>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</si>
  <si>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</si>
  <si>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</si>
  <si>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</si>
  <si>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</si>
  <si>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</si>
  <si>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</si>
  <si>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</si>
  <si>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</si>
  <si>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</si>
  <si>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</si>
  <si>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</si>
  <si>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</si>
  <si>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</si>
  <si>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</si>
  <si>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</si>
  <si>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</si>
  <si>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</si>
  <si>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</si>
  <si>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</si>
  <si>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</si>
  <si>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</si>
  <si>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</si>
  <si>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</si>
  <si>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</si>
  <si>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</si>
  <si>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</si>
  <si>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</si>
  <si>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</si>
  <si>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</si>
  <si>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</si>
  <si>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</si>
  <si>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</si>
  <si>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</si>
  <si>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</si>
  <si>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</si>
  <si>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</si>
  <si>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</si>
  <si>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</si>
  <si>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</si>
  <si>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</si>
  <si>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</si>
  <si>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</si>
  <si>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</si>
  <si>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</si>
  <si>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</si>
  <si>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</si>
  <si>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</si>
  <si>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</si>
  <si>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</si>
  <si>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</si>
  <si>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</si>
  <si>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</si>
  <si>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</si>
  <si>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</si>
  <si>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</si>
  <si>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</si>
  <si>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</si>
  <si>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</si>
  <si>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</si>
  <si>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</si>
  <si>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</si>
  <si>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</si>
  <si>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</si>
  <si>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</si>
  <si>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</si>
  <si>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</si>
  <si>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</si>
  <si>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</si>
  <si>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</si>
  <si>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</si>
  <si>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</si>
  <si>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</si>
  <si>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</si>
  <si>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</si>
  <si>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</si>
  <si>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</si>
  <si>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</si>
  <si>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</si>
  <si>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</si>
  <si>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</si>
  <si>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</si>
  <si>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</si>
  <si>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</si>
  <si>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</si>
  <si>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</si>
  <si>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</si>
  <si>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</si>
  <si>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</si>
  <si>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</si>
  <si>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</si>
  <si>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</si>
  <si>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</si>
  <si>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</si>
  <si>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</si>
  <si>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</si>
  <si>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</si>
  <si>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</si>
  <si>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</si>
  <si>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</si>
  <si>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</si>
  <si>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</si>
  <si>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</si>
  <si>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</si>
  <si>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</si>
  <si>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</si>
  <si>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</si>
  <si>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</si>
  <si>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</si>
  <si>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</si>
  <si>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</si>
  <si>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</si>
  <si>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</si>
  <si>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</si>
  <si>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</si>
  <si>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</si>
  <si>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</si>
  <si>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</si>
  <si>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</si>
  <si>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</si>
  <si>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</si>
  <si>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</si>
  <si>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</si>
  <si>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</si>
  <si>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</si>
  <si>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</si>
  <si>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</si>
  <si>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</si>
  <si>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</si>
  <si>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</si>
  <si>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</si>
  <si>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</si>
  <si>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</si>
  <si>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</si>
  <si>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</si>
  <si>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</si>
  <si>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</si>
  <si>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</si>
  <si>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</si>
  <si>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</si>
  <si>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</si>
  <si>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</si>
  <si>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</si>
  <si>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</si>
  <si>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</si>
  <si>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</si>
  <si>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</si>
  <si>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</si>
  <si>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</si>
  <si>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</si>
  <si>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</si>
  <si>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</si>
  <si>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</si>
  <si>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</si>
  <si>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</si>
  <si>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</si>
  <si>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</si>
  <si>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</si>
  <si>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</si>
  <si>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</si>
  <si>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</si>
  <si>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</si>
  <si>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</si>
  <si>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</si>
  <si>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</si>
  <si>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</si>
  <si>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</si>
  <si>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</si>
  <si>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</si>
  <si>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</si>
  <si>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</si>
  <si>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</si>
  <si>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</si>
  <si>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</si>
  <si>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</si>
  <si>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</si>
  <si>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</si>
  <si>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</si>
  <si>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</si>
  <si>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</si>
  <si>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</si>
  <si>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</si>
  <si>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</si>
  <si>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</si>
  <si>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</si>
  <si>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</si>
  <si>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</si>
  <si>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</si>
  <si>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</si>
  <si>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</si>
  <si>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</si>
  <si>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</si>
  <si>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</si>
  <si>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</si>
  <si>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</si>
  <si>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</si>
  <si>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</si>
  <si>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</si>
  <si>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</si>
  <si>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</si>
  <si>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</si>
  <si>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</si>
  <si>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</si>
  <si>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</si>
  <si>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</si>
  <si>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</si>
  <si>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</si>
  <si>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</si>
  <si>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</si>
  <si>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</si>
  <si>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</si>
  <si>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</si>
  <si>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</si>
  <si>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</si>
  <si>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</si>
  <si>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</si>
  <si>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</si>
  <si>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</si>
  <si>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</si>
  <si>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</si>
  <si>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</si>
  <si>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</si>
  <si>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</si>
  <si>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</si>
  <si>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</si>
  <si>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</si>
  <si>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</si>
  <si>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</si>
  <si>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</si>
  <si>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</si>
  <si>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</si>
  <si>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</si>
  <si>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</si>
  <si>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</si>
  <si>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</si>
  <si>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</si>
  <si>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</si>
  <si>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</si>
  <si>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</si>
  <si>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</si>
  <si>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</si>
  <si>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</si>
  <si>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</si>
  <si>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</si>
  <si>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</si>
  <si>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</si>
  <si>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</si>
  <si>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</si>
  <si>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</si>
  <si>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</si>
  <si>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</si>
  <si>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</si>
  <si>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</si>
  <si>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</si>
  <si>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</si>
  <si>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</si>
  <si>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</si>
  <si>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</si>
  <si>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</si>
  <si>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</si>
  <si>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</si>
  <si>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</si>
  <si>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</si>
  <si>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</si>
  <si>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</si>
  <si>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</si>
  <si>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</si>
  <si>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</si>
  <si>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</si>
  <si>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</si>
  <si>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</si>
  <si>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</si>
  <si>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</si>
  <si>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</si>
  <si>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</si>
  <si>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</si>
  <si>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</si>
  <si>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</si>
  <si>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</si>
  <si>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</si>
  <si>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</si>
  <si>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</si>
  <si>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</si>
  <si>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</si>
  <si>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</si>
  <si>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</si>
  <si>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</si>
  <si>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</si>
  <si>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</si>
  <si>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</si>
  <si>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</si>
  <si>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</si>
  <si>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</si>
  <si>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</si>
  <si>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</si>
  <si>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</si>
  <si>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</si>
  <si>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</si>
  <si>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</si>
  <si>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</si>
  <si>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</si>
  <si>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</si>
  <si>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</si>
  <si>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</si>
  <si>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</si>
  <si>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</si>
  <si>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</si>
  <si>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</si>
  <si>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</si>
  <si>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Bote auxiliar</t>
  </si>
  <si>
    <t>E</t>
  </si>
  <si>
    <t>Embarcación</t>
  </si>
  <si>
    <t>Equipos de levante</t>
  </si>
  <si>
    <t>G/5</t>
  </si>
  <si>
    <t xml:space="preserve">Generador eléctrico </t>
  </si>
  <si>
    <t>Kayak</t>
  </si>
  <si>
    <t xml:space="preserve">Motor fuera de borda </t>
  </si>
  <si>
    <t xml:space="preserve">Set de ancla </t>
  </si>
  <si>
    <t>INSTRUMENTOS</t>
  </si>
  <si>
    <t xml:space="preserve">Balanza digital </t>
  </si>
  <si>
    <t>Disco Secchi</t>
  </si>
  <si>
    <t>G/10</t>
  </si>
  <si>
    <t xml:space="preserve">Ecosonda </t>
  </si>
  <si>
    <t xml:space="preserve">Fonendoscopio </t>
  </si>
  <si>
    <t>GPS</t>
  </si>
  <si>
    <t>Instrumentos de navegación manual</t>
  </si>
  <si>
    <t xml:space="preserve">Manómetro </t>
  </si>
  <si>
    <t>Medidor de glicemia</t>
  </si>
  <si>
    <t>Microscopio digital</t>
  </si>
  <si>
    <t>Oxigenómetro</t>
  </si>
  <si>
    <t>Phmetro</t>
  </si>
  <si>
    <t xml:space="preserve">Pie de metro </t>
  </si>
  <si>
    <t>Profundimetro</t>
  </si>
  <si>
    <t>Salinómetro</t>
  </si>
  <si>
    <t>Termómetro</t>
  </si>
  <si>
    <t>Tomador de presión arterial</t>
  </si>
  <si>
    <t>HERRAMIENTAS, IMPLEMENTOS Y UTENSILIOS</t>
  </si>
  <si>
    <t>Alicate</t>
  </si>
  <si>
    <t>Aros salvavidas</t>
  </si>
  <si>
    <t>Artes de pesca</t>
  </si>
  <si>
    <t>Bidón</t>
  </si>
  <si>
    <t>Binoculares</t>
  </si>
  <si>
    <t xml:space="preserve">Boya </t>
  </si>
  <si>
    <t>Botiquin de Primeros Auxilios</t>
  </si>
  <si>
    <t xml:space="preserve">Cadenas </t>
  </si>
  <si>
    <t xml:space="preserve">Cuchillo punta roma </t>
  </si>
  <si>
    <t>Delantal</t>
  </si>
  <si>
    <t>Elementos de protección personal, EPP</t>
  </si>
  <si>
    <t>I</t>
  </si>
  <si>
    <t>Esmeril angular</t>
  </si>
  <si>
    <t>Extintor</t>
  </si>
  <si>
    <t>Flotadores</t>
  </si>
  <si>
    <t xml:space="preserve">Juego de destornilladores </t>
  </si>
  <si>
    <t xml:space="preserve">Juego de llaves </t>
  </si>
  <si>
    <t xml:space="preserve">Limas </t>
  </si>
  <si>
    <t xml:space="preserve">Napoleón </t>
  </si>
  <si>
    <t>Red de monofilamento</t>
  </si>
  <si>
    <t>Ropa de agua</t>
  </si>
  <si>
    <t xml:space="preserve">Señalética </t>
  </si>
  <si>
    <t xml:space="preserve">Set de brocas </t>
  </si>
  <si>
    <t xml:space="preserve">Soplete </t>
  </si>
  <si>
    <t>Taladro</t>
  </si>
  <si>
    <t>SOFTWARE</t>
  </si>
  <si>
    <t>Software de diseño redes de arrastre</t>
  </si>
  <si>
    <t>Software operación del diseño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</si>
  <si>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</si>
  <si>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</si>
  <si>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</si>
  <si>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</si>
  <si>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</si>
  <si>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</si>
  <si>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</si>
  <si>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</si>
  <si>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Realizar maniobras de navegación de una embarcación, utilizando cartas náuticas, instrumentos de comunicación, navegación y meteorología que se requieran, aplicando normas de seguridad, prevención de riesgos y cuidado del medio ambiente, así como la normativa de la autoridad marítima nacional e internacional. </t>
  </si>
  <si>
    <t>ACUICULTURA</t>
  </si>
  <si>
    <t>29.06</t>
  </si>
  <si>
    <t>Complementar</t>
  </si>
  <si>
    <t xml:space="preserve">2. Realizar maniobras de pesca artesanal e industrial con distintos sistemas extractivos, según las características de cada especie y faena, manejando tecnología de captura, operando equipos y maquinaria, respetando áreas de manejo y conservación de los recursos hidrobiológicos y las normativas nacionales de pesca, cuidado del medio ambiente y de seguridad. </t>
  </si>
  <si>
    <t>ADMINISTRACIÓN_MENCIÓN_LOGÍSTICA</t>
  </si>
  <si>
    <t>29.07</t>
  </si>
  <si>
    <t xml:space="preserve">3. Recopilar, registrar y dar cuenta de datos e información de las especies marinas y las operaciones de la pesca para fines de investigación pesquera y cumplimiento de las obligaciones pesqueras, de acuerdo a la normativa y procedimientos entregados por la autoridad pesquera. </t>
  </si>
  <si>
    <t>ADMINISTRACIÓN_MENCIÓN_RRHH</t>
  </si>
  <si>
    <t xml:space="preserve">4. Realizar tratamientos de conservación y manipulación de los recursos hidrobiológicos capturados, para mantener la calidad de éstos durante su traslado, desembarque y almacenamiento, aplicando normativas sanitarias y de calidad propias del sector. </t>
  </si>
  <si>
    <t>AGROPECUARIA_MENCIÓN_AGRICULTURA</t>
  </si>
  <si>
    <t xml:space="preserve">5. Utilizar técnicas de supervivencia en el mar, de primeros auxilios y de combate de incendio a bordo, usando los implementos y equipos correspondientes, de acuerdo a lo indicado en los procedimientos establecidos, aplicando la normativa nacional e internacional vigente para el sector. </t>
  </si>
  <si>
    <t>AGROPECUARIA_MENCIÓN_PECUARIA</t>
  </si>
  <si>
    <t xml:space="preserve">6. Armar, mantener y reparar los implementos y utensilios para la faena extractiva, tanto a bordo como en puerto, utilizando los implementos de seguridad, equipos, herramientas y materiales correspondientes, cumpliendo con los requerimientos legales, de calidad y seguridad exigidos por la autoridad nacional e internacional. </t>
  </si>
  <si>
    <t>AGROPECUARIA_MENCIÓN_VITIVINÍCOLA</t>
  </si>
  <si>
    <t>7. Redactar planes y proyectos de manejo pesquero, así como de desarrollo de la caleta pesquera, con fines de emprendimiento, considerando aspectos como su ordenamiento, sistemas de control de captura, entre otros, y de acuerdo a las orientaciones y normativa de los Programas nacionales y regionales de fomento pesquero.</t>
  </si>
  <si>
    <t>ASISTENCIA_EN_GEOLOGÍA</t>
  </si>
  <si>
    <t>ATENCIÓN_DE_PÁRVULOS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</si>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</sst>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3" priority="2" operator="containsText" text="Sí">
      <formula>NOT(ISERROR(SEARCH("Sí",A3)))</formula>
    </cfRule>
  </conditionalFormatting>
  <conditionalFormatting sqref="A4:B14">
    <cfRule type="containsText" dxfId="52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PESQUERÍA'!A2</f>
        <v>ESTABLECIMIENTO</v>
      </c>
      <c r="B1" s="212" t="str">
        <f>'Especialidad PESQUERÍA'!B2</f>
        <v>INGRESE RBD CORRECTO</v>
      </c>
      <c r="C1" s="213"/>
      <c r="D1" s="213"/>
      <c r="E1" s="213"/>
      <c r="F1" s="213"/>
      <c r="G1" s="214"/>
    </row>
    <row r="2" spans="1:7" ht="95.1">
      <c r="A2" s="100" t="str">
        <f>'Especialidad PESQUERÍA'!A3</f>
        <v>RBD</v>
      </c>
      <c r="B2" s="101">
        <f>'Especialidad PESQUERÍA'!B3</f>
        <v>0</v>
      </c>
      <c r="C2" s="102" t="str">
        <f>'Especialidad PESQUERÍA'!C3</f>
        <v xml:space="preserve">MATRÍCULA INFORMADA 2023 ESPECIALIDAD 
(incluye todas sus menciones): </v>
      </c>
      <c r="D2" s="103" t="str">
        <f>'Especialidad PESQUERÍA'!E3</f>
        <v>INGRESE RBD CORRECTO</v>
      </c>
      <c r="E2" s="90" t="s">
        <v>28</v>
      </c>
      <c r="F2" s="198">
        <f>'Especialidad PESQUERÍA'!I3</f>
        <v>0</v>
      </c>
      <c r="G2" s="201"/>
    </row>
    <row r="4" spans="1:7" ht="18.95" customHeight="1">
      <c r="A4" s="218" t="s">
        <v>1299</v>
      </c>
      <c r="B4" s="219"/>
      <c r="C4" s="220"/>
      <c r="D4" s="216" t="s">
        <v>1300</v>
      </c>
      <c r="E4" s="216"/>
      <c r="F4" s="216" t="s">
        <v>1301</v>
      </c>
      <c r="G4" s="216"/>
    </row>
    <row r="5" spans="1:7" ht="18.95">
      <c r="A5" s="221" t="s">
        <v>1302</v>
      </c>
      <c r="B5" s="222"/>
      <c r="C5" s="223"/>
      <c r="D5" s="217">
        <f>'Especialidad PESQUERÍA'!J8</f>
        <v>0</v>
      </c>
      <c r="E5" s="217"/>
      <c r="F5" s="233" t="str">
        <f>IFERROR(D5/$F$8,"")</f>
        <v/>
      </c>
      <c r="G5" s="233"/>
    </row>
    <row r="6" spans="1:7" ht="18.95">
      <c r="A6" s="221" t="s">
        <v>1303</v>
      </c>
      <c r="B6" s="222"/>
      <c r="C6" s="223"/>
      <c r="D6" s="217">
        <f>'Innovacion PESQUERÍA'!I8</f>
        <v>0</v>
      </c>
      <c r="E6" s="217"/>
      <c r="F6" s="233" t="str">
        <f>IFERROR(D6/$F$8,"")</f>
        <v/>
      </c>
      <c r="G6" s="233"/>
    </row>
    <row r="7" spans="1:7" ht="20.100000000000001" thickBot="1">
      <c r="A7" s="224" t="s">
        <v>1304</v>
      </c>
      <c r="B7" s="225"/>
      <c r="C7" s="226"/>
      <c r="D7" s="230">
        <f>'Propuesta habilitación'!E15</f>
        <v>0</v>
      </c>
      <c r="E7" s="230"/>
      <c r="F7" s="234" t="str">
        <f>IFERROR(D7/$F$8,"")</f>
        <v/>
      </c>
      <c r="G7" s="234"/>
    </row>
    <row r="8" spans="1:7" ht="33" customHeight="1" thickBot="1">
      <c r="A8" s="227" t="s">
        <v>1305</v>
      </c>
      <c r="B8" s="228"/>
      <c r="C8" s="228"/>
      <c r="D8" s="228"/>
      <c r="E8" s="229"/>
      <c r="F8" s="231">
        <f>SUM(D5:E7)</f>
        <v>0</v>
      </c>
      <c r="G8" s="232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6" priority="3" operator="containsText" text="INGRESE RBD CORRECTO">
      <formula>NOT(ISERROR(SEARCH("INGRESE RBD CORRECTO",B1)))</formula>
    </cfRule>
  </conditionalFormatting>
  <conditionalFormatting sqref="F7:G7">
    <cfRule type="containsBlanks" dxfId="5" priority="1">
      <formula>LEN(TRIM(F7))=0</formula>
    </cfRule>
    <cfRule type="cellIs" dxfId="4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51"/>
  <sheetViews>
    <sheetView topLeftCell="A2" zoomScale="75" workbookViewId="0">
      <selection activeCell="D13" sqref="D13"/>
    </sheetView>
  </sheetViews>
  <sheetFormatPr defaultColWidth="10.875" defaultRowHeight="12.95"/>
  <cols>
    <col min="1" max="1" width="26" style="8" customWidth="1"/>
    <col min="2" max="2" width="29.125" style="8" customWidth="1"/>
    <col min="3" max="3" width="5" style="8" bestFit="1" customWidth="1"/>
    <col min="4" max="4" width="26" style="8" customWidth="1"/>
    <col min="5" max="16384" width="10.875" style="8"/>
  </cols>
  <sheetData>
    <row r="1" spans="1:4">
      <c r="C1" s="4"/>
    </row>
    <row r="2" spans="1:4">
      <c r="A2" s="8" t="s">
        <v>31</v>
      </c>
      <c r="C2" s="4"/>
      <c r="D2" s="8" t="s">
        <v>31</v>
      </c>
    </row>
    <row r="3" spans="1:4">
      <c r="A3" s="8" t="s">
        <v>1370</v>
      </c>
      <c r="B3" s="8" t="s">
        <v>1371</v>
      </c>
      <c r="C3" s="4" t="s">
        <v>1372</v>
      </c>
      <c r="D3" s="8" t="s">
        <v>1370</v>
      </c>
    </row>
    <row r="4" spans="1:4">
      <c r="A4" s="8" t="s">
        <v>1370</v>
      </c>
      <c r="B4" s="8" t="s">
        <v>1373</v>
      </c>
      <c r="C4" s="4" t="s">
        <v>1372</v>
      </c>
      <c r="D4" s="8" t="s">
        <v>1370</v>
      </c>
    </row>
    <row r="5" spans="1:4">
      <c r="A5" s="8" t="s">
        <v>1370</v>
      </c>
      <c r="B5" s="8" t="s">
        <v>1374</v>
      </c>
      <c r="C5" s="4" t="s">
        <v>1375</v>
      </c>
      <c r="D5" s="8" t="s">
        <v>1370</v>
      </c>
    </row>
    <row r="6" spans="1:4">
      <c r="A6" s="8" t="s">
        <v>1370</v>
      </c>
      <c r="B6" s="8" t="s">
        <v>1376</v>
      </c>
      <c r="C6" s="4" t="s">
        <v>1372</v>
      </c>
      <c r="D6" s="8" t="s">
        <v>1370</v>
      </c>
    </row>
    <row r="7" spans="1:4">
      <c r="A7" s="8" t="s">
        <v>1370</v>
      </c>
      <c r="B7" s="8" t="s">
        <v>1377</v>
      </c>
      <c r="C7" s="4" t="s">
        <v>1375</v>
      </c>
      <c r="D7" s="8" t="s">
        <v>1370</v>
      </c>
    </row>
    <row r="8" spans="1:4">
      <c r="A8" s="8" t="s">
        <v>1370</v>
      </c>
      <c r="B8" s="8" t="s">
        <v>1378</v>
      </c>
      <c r="C8" s="4" t="s">
        <v>1372</v>
      </c>
      <c r="D8" s="8" t="s">
        <v>1370</v>
      </c>
    </row>
    <row r="9" spans="1:4">
      <c r="A9" s="8" t="s">
        <v>1370</v>
      </c>
      <c r="B9" s="8" t="s">
        <v>1379</v>
      </c>
      <c r="C9" s="4" t="s">
        <v>1372</v>
      </c>
      <c r="D9" s="8" t="s">
        <v>1370</v>
      </c>
    </row>
    <row r="10" spans="1:4">
      <c r="A10" s="8" t="s">
        <v>1380</v>
      </c>
      <c r="B10" s="8" t="s">
        <v>1381</v>
      </c>
      <c r="C10" s="4" t="s">
        <v>1372</v>
      </c>
      <c r="D10" s="8" t="s">
        <v>1380</v>
      </c>
    </row>
    <row r="11" spans="1:4">
      <c r="A11" s="8" t="s">
        <v>1380</v>
      </c>
      <c r="B11" s="8" t="s">
        <v>1382</v>
      </c>
      <c r="C11" s="4" t="s">
        <v>1383</v>
      </c>
      <c r="D11" s="8" t="s">
        <v>1380</v>
      </c>
    </row>
    <row r="12" spans="1:4">
      <c r="A12" s="8" t="s">
        <v>1380</v>
      </c>
      <c r="B12" s="8" t="s">
        <v>1384</v>
      </c>
      <c r="C12" s="4" t="s">
        <v>1372</v>
      </c>
      <c r="D12" s="8" t="s">
        <v>1380</v>
      </c>
    </row>
    <row r="13" spans="1:4">
      <c r="A13" s="8" t="s">
        <v>1380</v>
      </c>
      <c r="B13" s="8" t="s">
        <v>1385</v>
      </c>
      <c r="C13" s="4" t="s">
        <v>1372</v>
      </c>
      <c r="D13" s="8" t="s">
        <v>1380</v>
      </c>
    </row>
    <row r="14" spans="1:4">
      <c r="A14" s="8" t="s">
        <v>1380</v>
      </c>
      <c r="B14" s="8" t="s">
        <v>1386</v>
      </c>
      <c r="C14" s="4" t="s">
        <v>1372</v>
      </c>
      <c r="D14" s="8" t="s">
        <v>1380</v>
      </c>
    </row>
    <row r="15" spans="1:4">
      <c r="A15" s="8" t="s">
        <v>1380</v>
      </c>
      <c r="B15" s="8" t="s">
        <v>1387</v>
      </c>
      <c r="C15" s="4" t="s">
        <v>1372</v>
      </c>
      <c r="D15" s="8" t="s">
        <v>1380</v>
      </c>
    </row>
    <row r="16" spans="1:4">
      <c r="A16" s="8" t="s">
        <v>1380</v>
      </c>
      <c r="B16" s="8" t="s">
        <v>1388</v>
      </c>
      <c r="C16" s="4" t="s">
        <v>1375</v>
      </c>
      <c r="D16" s="8" t="s">
        <v>1380</v>
      </c>
    </row>
    <row r="17" spans="1:4">
      <c r="A17" s="8" t="s">
        <v>1380</v>
      </c>
      <c r="B17" s="8" t="s">
        <v>1389</v>
      </c>
      <c r="C17" s="4" t="s">
        <v>1372</v>
      </c>
      <c r="D17" s="8" t="s">
        <v>1380</v>
      </c>
    </row>
    <row r="18" spans="1:4">
      <c r="A18" s="8" t="s">
        <v>1380</v>
      </c>
      <c r="B18" s="8" t="s">
        <v>1390</v>
      </c>
      <c r="C18" s="4" t="s">
        <v>1375</v>
      </c>
      <c r="D18" s="8" t="s">
        <v>1380</v>
      </c>
    </row>
    <row r="19" spans="1:4">
      <c r="A19" s="8" t="s">
        <v>1380</v>
      </c>
      <c r="B19" s="8" t="s">
        <v>1391</v>
      </c>
      <c r="C19" s="4" t="s">
        <v>1383</v>
      </c>
      <c r="D19" s="8" t="s">
        <v>1380</v>
      </c>
    </row>
    <row r="20" spans="1:4">
      <c r="A20" s="8" t="s">
        <v>1380</v>
      </c>
      <c r="B20" s="8" t="s">
        <v>1392</v>
      </c>
      <c r="C20" s="4" t="s">
        <v>1383</v>
      </c>
      <c r="D20" s="8" t="s">
        <v>1380</v>
      </c>
    </row>
    <row r="21" spans="1:4">
      <c r="A21" s="8" t="s">
        <v>1380</v>
      </c>
      <c r="B21" s="8" t="s">
        <v>1393</v>
      </c>
      <c r="C21" s="4" t="s">
        <v>1375</v>
      </c>
      <c r="D21" s="8" t="s">
        <v>1380</v>
      </c>
    </row>
    <row r="22" spans="1:4">
      <c r="A22" s="8" t="s">
        <v>1380</v>
      </c>
      <c r="B22" s="8" t="s">
        <v>1394</v>
      </c>
      <c r="C22" s="4" t="s">
        <v>1383</v>
      </c>
      <c r="D22" s="8" t="s">
        <v>1380</v>
      </c>
    </row>
    <row r="23" spans="1:4">
      <c r="A23" s="8" t="s">
        <v>1380</v>
      </c>
      <c r="B23" s="8" t="s">
        <v>1395</v>
      </c>
      <c r="C23" s="4" t="s">
        <v>1383</v>
      </c>
      <c r="D23" s="8" t="s">
        <v>1380</v>
      </c>
    </row>
    <row r="24" spans="1:4">
      <c r="A24" s="8" t="s">
        <v>1380</v>
      </c>
      <c r="B24" s="8" t="s">
        <v>1396</v>
      </c>
      <c r="C24" s="4" t="s">
        <v>1383</v>
      </c>
      <c r="D24" s="8" t="s">
        <v>1380</v>
      </c>
    </row>
    <row r="25" spans="1:4">
      <c r="A25" s="8" t="s">
        <v>1380</v>
      </c>
      <c r="B25" s="8" t="s">
        <v>1397</v>
      </c>
      <c r="C25" s="4" t="s">
        <v>1372</v>
      </c>
      <c r="D25" s="8" t="s">
        <v>1380</v>
      </c>
    </row>
    <row r="26" spans="1:4">
      <c r="A26" s="8" t="s">
        <v>1398</v>
      </c>
      <c r="B26" s="8" t="s">
        <v>1399</v>
      </c>
      <c r="C26" s="4" t="s">
        <v>1375</v>
      </c>
      <c r="D26" s="8" t="s">
        <v>1398</v>
      </c>
    </row>
    <row r="27" spans="1:4">
      <c r="A27" s="8" t="s">
        <v>1398</v>
      </c>
      <c r="B27" s="8" t="s">
        <v>1400</v>
      </c>
      <c r="C27" s="4" t="s">
        <v>1375</v>
      </c>
      <c r="D27" s="8" t="s">
        <v>1398</v>
      </c>
    </row>
    <row r="28" spans="1:4">
      <c r="A28" s="8" t="s">
        <v>1398</v>
      </c>
      <c r="B28" s="8" t="s">
        <v>1401</v>
      </c>
      <c r="C28" s="4" t="s">
        <v>1375</v>
      </c>
      <c r="D28" s="8" t="s">
        <v>1398</v>
      </c>
    </row>
    <row r="29" spans="1:4">
      <c r="A29" s="8" t="s">
        <v>1398</v>
      </c>
      <c r="B29" s="8" t="s">
        <v>1402</v>
      </c>
      <c r="C29" s="4" t="s">
        <v>1375</v>
      </c>
      <c r="D29" s="8" t="s">
        <v>1398</v>
      </c>
    </row>
    <row r="30" spans="1:4">
      <c r="A30" s="8" t="s">
        <v>1398</v>
      </c>
      <c r="B30" s="8" t="s">
        <v>1403</v>
      </c>
      <c r="C30" s="4" t="s">
        <v>1375</v>
      </c>
      <c r="D30" s="8" t="s">
        <v>1398</v>
      </c>
    </row>
    <row r="31" spans="1:4">
      <c r="A31" s="8" t="s">
        <v>1398</v>
      </c>
      <c r="B31" s="8" t="s">
        <v>1404</v>
      </c>
      <c r="C31" s="4" t="s">
        <v>1372</v>
      </c>
      <c r="D31" s="8" t="s">
        <v>1398</v>
      </c>
    </row>
    <row r="32" spans="1:4">
      <c r="A32" s="8" t="s">
        <v>1398</v>
      </c>
      <c r="B32" s="8" t="s">
        <v>1405</v>
      </c>
      <c r="C32" s="4" t="s">
        <v>1375</v>
      </c>
      <c r="D32" s="8" t="s">
        <v>1398</v>
      </c>
    </row>
    <row r="33" spans="1:4">
      <c r="A33" s="8" t="s">
        <v>1398</v>
      </c>
      <c r="B33" s="8" t="s">
        <v>1406</v>
      </c>
      <c r="C33" s="4" t="s">
        <v>1372</v>
      </c>
      <c r="D33" s="8" t="s">
        <v>1398</v>
      </c>
    </row>
    <row r="34" spans="1:4">
      <c r="A34" s="8" t="s">
        <v>1398</v>
      </c>
      <c r="B34" s="8" t="s">
        <v>1407</v>
      </c>
      <c r="C34" s="4" t="s">
        <v>1375</v>
      </c>
      <c r="D34" s="8" t="s">
        <v>1398</v>
      </c>
    </row>
    <row r="35" spans="1:4">
      <c r="A35" s="8" t="s">
        <v>1398</v>
      </c>
      <c r="B35" s="8" t="s">
        <v>1408</v>
      </c>
      <c r="C35" s="4" t="s">
        <v>1375</v>
      </c>
      <c r="D35" s="8" t="s">
        <v>1398</v>
      </c>
    </row>
    <row r="36" spans="1:4">
      <c r="A36" s="8" t="s">
        <v>1398</v>
      </c>
      <c r="B36" s="8" t="s">
        <v>1409</v>
      </c>
      <c r="C36" s="4" t="s">
        <v>1410</v>
      </c>
      <c r="D36" s="8" t="s">
        <v>1398</v>
      </c>
    </row>
    <row r="37" spans="1:4">
      <c r="A37" s="8" t="s">
        <v>1398</v>
      </c>
      <c r="B37" s="8" t="s">
        <v>1411</v>
      </c>
      <c r="C37" s="4" t="s">
        <v>1372</v>
      </c>
      <c r="D37" s="8" t="s">
        <v>1398</v>
      </c>
    </row>
    <row r="38" spans="1:4">
      <c r="A38" s="8" t="s">
        <v>1398</v>
      </c>
      <c r="B38" s="8" t="s">
        <v>1412</v>
      </c>
      <c r="C38" s="4" t="s">
        <v>1375</v>
      </c>
      <c r="D38" s="8" t="s">
        <v>1398</v>
      </c>
    </row>
    <row r="39" spans="1:4">
      <c r="A39" s="8" t="s">
        <v>1398</v>
      </c>
      <c r="B39" s="8" t="s">
        <v>1413</v>
      </c>
      <c r="C39" s="4" t="s">
        <v>1375</v>
      </c>
      <c r="D39" s="8" t="s">
        <v>1398</v>
      </c>
    </row>
    <row r="40" spans="1:4">
      <c r="A40" s="8" t="s">
        <v>1398</v>
      </c>
      <c r="B40" s="8" t="s">
        <v>1414</v>
      </c>
      <c r="C40" s="4" t="s">
        <v>1375</v>
      </c>
      <c r="D40" s="8" t="s">
        <v>1398</v>
      </c>
    </row>
    <row r="41" spans="1:4">
      <c r="A41" s="8" t="s">
        <v>1398</v>
      </c>
      <c r="B41" s="8" t="s">
        <v>1415</v>
      </c>
      <c r="C41" s="4" t="s">
        <v>1375</v>
      </c>
      <c r="D41" s="8" t="s">
        <v>1398</v>
      </c>
    </row>
    <row r="42" spans="1:4">
      <c r="A42" s="8" t="s">
        <v>1398</v>
      </c>
      <c r="B42" s="8" t="s">
        <v>1416</v>
      </c>
      <c r="C42" s="4" t="s">
        <v>1375</v>
      </c>
      <c r="D42" s="8" t="s">
        <v>1398</v>
      </c>
    </row>
    <row r="43" spans="1:4">
      <c r="A43" s="8" t="s">
        <v>1398</v>
      </c>
      <c r="B43" s="8" t="s">
        <v>1417</v>
      </c>
      <c r="C43" s="4" t="s">
        <v>1383</v>
      </c>
      <c r="D43" s="8" t="s">
        <v>1398</v>
      </c>
    </row>
    <row r="44" spans="1:4">
      <c r="A44" s="8" t="s">
        <v>1398</v>
      </c>
      <c r="B44" s="8" t="s">
        <v>1418</v>
      </c>
      <c r="C44" s="4" t="s">
        <v>1375</v>
      </c>
      <c r="D44" s="8" t="s">
        <v>1398</v>
      </c>
    </row>
    <row r="45" spans="1:4">
      <c r="A45" s="8" t="s">
        <v>1398</v>
      </c>
      <c r="B45" s="8" t="s">
        <v>1419</v>
      </c>
      <c r="C45" s="4" t="s">
        <v>1410</v>
      </c>
      <c r="D45" s="8" t="s">
        <v>1398</v>
      </c>
    </row>
    <row r="46" spans="1:4">
      <c r="A46" s="8" t="s">
        <v>1398</v>
      </c>
      <c r="B46" s="8" t="s">
        <v>1420</v>
      </c>
      <c r="C46" s="4" t="s">
        <v>1372</v>
      </c>
      <c r="D46" s="8" t="s">
        <v>1398</v>
      </c>
    </row>
    <row r="47" spans="1:4">
      <c r="A47" s="8" t="s">
        <v>1398</v>
      </c>
      <c r="B47" s="8" t="s">
        <v>1421</v>
      </c>
      <c r="C47" s="4" t="s">
        <v>1372</v>
      </c>
      <c r="D47" s="8" t="s">
        <v>1398</v>
      </c>
    </row>
    <row r="48" spans="1:4">
      <c r="A48" s="8" t="s">
        <v>1398</v>
      </c>
      <c r="B48" s="8" t="s">
        <v>1422</v>
      </c>
      <c r="C48" s="4" t="s">
        <v>1375</v>
      </c>
      <c r="D48" s="8" t="s">
        <v>1398</v>
      </c>
    </row>
    <row r="49" spans="1:4">
      <c r="A49" s="8" t="s">
        <v>1398</v>
      </c>
      <c r="B49" s="8" t="s">
        <v>1423</v>
      </c>
      <c r="C49" s="4" t="s">
        <v>1372</v>
      </c>
      <c r="D49" s="8" t="s">
        <v>1398</v>
      </c>
    </row>
    <row r="50" spans="1:4">
      <c r="A50" s="8" t="s">
        <v>1424</v>
      </c>
      <c r="B50" s="8" t="s">
        <v>1425</v>
      </c>
      <c r="C50" s="4" t="s">
        <v>1372</v>
      </c>
      <c r="D50" s="8" t="s">
        <v>1424</v>
      </c>
    </row>
    <row r="51" spans="1:4">
      <c r="A51" s="8" t="s">
        <v>1424</v>
      </c>
      <c r="B51" s="8" t="s">
        <v>1426</v>
      </c>
      <c r="C51" s="4" t="s">
        <v>1372</v>
      </c>
      <c r="D51" s="8" t="s">
        <v>1424</v>
      </c>
    </row>
  </sheetData>
  <sheetProtection algorithmName="SHA-512" hashValue="iAn9MRHAFnRNt/t4vzcRVU3tiy7j2qUFBPT4QvjTfEfOonEncJXkdFXHnhWnvCXdzeCR9iVDFDjkp8TRgCDCCQ==" saltValue="Tr6nPnS/bYOhIlT6O5q5Yw==" spinCount="100000" sheet="1" objects="1" scenarios="1"/>
  <conditionalFormatting sqref="B1:B4 C1:C51 A5:B51 A52:C1048576 E1:XFD1048576 D5:D1048576">
    <cfRule type="containsText" dxfId="3" priority="46" operator="containsText" text="no requiere">
      <formula>NOT(ISERROR(SEARCH("no requiere",A1)))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9" sqref="J9:J14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1427</v>
      </c>
      <c r="F1" s="66" t="s">
        <v>1428</v>
      </c>
      <c r="G1" s="66" t="s">
        <v>1429</v>
      </c>
      <c r="J1" s="63" t="s">
        <v>1430</v>
      </c>
    </row>
    <row r="2" spans="1:10">
      <c r="A2" s="171" t="s">
        <v>1431</v>
      </c>
      <c r="E2" s="1" t="s">
        <v>1253</v>
      </c>
      <c r="F2" s="66" t="s">
        <v>1432</v>
      </c>
      <c r="G2" s="66" t="s">
        <v>1433</v>
      </c>
      <c r="H2" s="66" t="s">
        <v>1434</v>
      </c>
      <c r="J2" s="62" t="s">
        <v>1435</v>
      </c>
    </row>
    <row r="3" spans="1:10">
      <c r="A3" s="6" t="s">
        <v>1436</v>
      </c>
      <c r="G3" s="66" t="s">
        <v>1437</v>
      </c>
      <c r="H3" s="66" t="s">
        <v>1438</v>
      </c>
      <c r="J3" s="62" t="s">
        <v>1439</v>
      </c>
    </row>
    <row r="4" spans="1:10">
      <c r="A4" s="24" t="s">
        <v>1440</v>
      </c>
      <c r="G4" s="66" t="s">
        <v>1441</v>
      </c>
      <c r="H4" s="66"/>
      <c r="J4" s="62" t="s">
        <v>1442</v>
      </c>
    </row>
    <row r="5" spans="1:10">
      <c r="A5" s="24" t="s">
        <v>1443</v>
      </c>
      <c r="J5" s="62" t="s">
        <v>1444</v>
      </c>
    </row>
    <row r="6" spans="1:10">
      <c r="A6" s="24" t="s">
        <v>1445</v>
      </c>
      <c r="J6" s="62" t="s">
        <v>1446</v>
      </c>
    </row>
    <row r="7" spans="1:10">
      <c r="A7" s="24" t="s">
        <v>1447</v>
      </c>
      <c r="J7" s="62" t="s">
        <v>1448</v>
      </c>
    </row>
    <row r="8" spans="1:10">
      <c r="A8" s="24" t="s">
        <v>1449</v>
      </c>
      <c r="J8" s="62" t="s">
        <v>1450</v>
      </c>
    </row>
    <row r="9" spans="1:10">
      <c r="A9" s="8" t="s">
        <v>1451</v>
      </c>
      <c r="E9" s="9" t="s">
        <v>1370</v>
      </c>
      <c r="J9" s="62"/>
    </row>
    <row r="10" spans="1:10">
      <c r="A10" s="172" t="s">
        <v>1452</v>
      </c>
      <c r="E10" s="9" t="s">
        <v>1380</v>
      </c>
      <c r="J10" s="62"/>
    </row>
    <row r="11" spans="1:10">
      <c r="A11" s="173" t="s">
        <v>1453</v>
      </c>
      <c r="E11" s="9" t="s">
        <v>1398</v>
      </c>
      <c r="J11" s="62"/>
    </row>
    <row r="12" spans="1:10">
      <c r="A12" s="170" t="s">
        <v>1454</v>
      </c>
      <c r="E12" s="9" t="s">
        <v>1455</v>
      </c>
      <c r="J12" s="62"/>
    </row>
    <row r="13" spans="1:10">
      <c r="A13" s="172" t="s">
        <v>1456</v>
      </c>
      <c r="E13" s="9" t="s">
        <v>1424</v>
      </c>
    </row>
    <row r="14" spans="1:10">
      <c r="A14" s="170" t="s">
        <v>1457</v>
      </c>
    </row>
    <row r="15" spans="1:10">
      <c r="A15" s="170" t="s">
        <v>1458</v>
      </c>
    </row>
    <row r="16" spans="1:10">
      <c r="A16" s="170" t="s">
        <v>1459</v>
      </c>
      <c r="G16" s="174">
        <v>0</v>
      </c>
    </row>
    <row r="17" spans="1:10">
      <c r="A17" s="172" t="s">
        <v>1460</v>
      </c>
      <c r="G17" s="174">
        <v>0.25</v>
      </c>
    </row>
    <row r="18" spans="1:10">
      <c r="A18" s="6" t="s">
        <v>1461</v>
      </c>
      <c r="G18" s="174">
        <v>0.5</v>
      </c>
      <c r="J18" s="66"/>
    </row>
    <row r="19" spans="1:10">
      <c r="A19" s="172" t="s">
        <v>1462</v>
      </c>
      <c r="G19" s="174">
        <v>0.75</v>
      </c>
      <c r="J19" s="64"/>
    </row>
    <row r="20" spans="1:10">
      <c r="A20" s="172" t="s">
        <v>1463</v>
      </c>
      <c r="G20" s="174">
        <v>1</v>
      </c>
      <c r="J20" s="65"/>
    </row>
    <row r="21" spans="1:10">
      <c r="A21" s="6" t="s">
        <v>1464</v>
      </c>
    </row>
    <row r="22" spans="1:10">
      <c r="A22" s="6" t="s">
        <v>1465</v>
      </c>
    </row>
    <row r="23" spans="1:10">
      <c r="A23" s="172" t="s">
        <v>1466</v>
      </c>
    </row>
    <row r="24" spans="1:10">
      <c r="A24" s="7" t="s">
        <v>1467</v>
      </c>
    </row>
    <row r="25" spans="1:10">
      <c r="A25" s="170" t="s">
        <v>1468</v>
      </c>
    </row>
    <row r="26" spans="1:10">
      <c r="A26" s="170" t="s">
        <v>1469</v>
      </c>
    </row>
    <row r="27" spans="1:10">
      <c r="A27" s="7" t="s">
        <v>1470</v>
      </c>
    </row>
    <row r="28" spans="1:10">
      <c r="A28" s="6" t="s">
        <v>1471</v>
      </c>
    </row>
    <row r="29" spans="1:10">
      <c r="A29" s="172" t="s">
        <v>1472</v>
      </c>
    </row>
    <row r="30" spans="1:10">
      <c r="A30" s="170" t="s">
        <v>1473</v>
      </c>
    </row>
    <row r="31" spans="1:10">
      <c r="A31" s="170" t="s">
        <v>1474</v>
      </c>
    </row>
    <row r="32" spans="1:10">
      <c r="A32" s="170" t="s">
        <v>1475</v>
      </c>
    </row>
    <row r="33" spans="1:1">
      <c r="A33" s="172" t="s">
        <v>1476</v>
      </c>
    </row>
    <row r="34" spans="1:1">
      <c r="A34" s="172" t="s">
        <v>1477</v>
      </c>
    </row>
    <row r="35" spans="1:1">
      <c r="A35" s="6" t="s">
        <v>1478</v>
      </c>
    </row>
    <row r="36" spans="1:1">
      <c r="A36" s="6" t="s">
        <v>1479</v>
      </c>
    </row>
    <row r="37" spans="1:1">
      <c r="A37" s="7" t="s">
        <v>1480</v>
      </c>
    </row>
    <row r="38" spans="1:1">
      <c r="A38" s="6" t="s">
        <v>31</v>
      </c>
    </row>
    <row r="39" spans="1:1">
      <c r="A39" s="6" t="s">
        <v>1481</v>
      </c>
    </row>
    <row r="40" spans="1:1">
      <c r="A40" s="170" t="s">
        <v>1482</v>
      </c>
    </row>
    <row r="41" spans="1:1">
      <c r="A41" s="170" t="s">
        <v>1483</v>
      </c>
    </row>
    <row r="42" spans="1:1">
      <c r="A42" s="7" t="s">
        <v>1484</v>
      </c>
    </row>
    <row r="43" spans="1:1">
      <c r="A43" s="6" t="s">
        <v>1485</v>
      </c>
    </row>
    <row r="44" spans="1:1">
      <c r="A44" s="7" t="s">
        <v>1486</v>
      </c>
    </row>
    <row r="45" spans="1:1">
      <c r="A45" s="6" t="s">
        <v>1487</v>
      </c>
    </row>
    <row r="46" spans="1:1">
      <c r="A46" s="172" t="s">
        <v>1488</v>
      </c>
    </row>
    <row r="47" spans="1:1">
      <c r="A47" s="6" t="s">
        <v>1489</v>
      </c>
    </row>
  </sheetData>
  <sheetProtection algorithmName="SHA-512" hashValue="P1FQgfgSYA8vkVHFGtq3arvX3ce+DFd8kS56kmkPZ0zfg6T3y6EWV8D3yKQh+lttxRSHCQbh6/XkLg7VbY7eBQ==" saltValue="T5zTPKwvXwrYzLpbjUDQcQ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1490</v>
      </c>
    </row>
    <row r="2" spans="1:9">
      <c r="A2" s="35">
        <v>97</v>
      </c>
      <c r="B2" s="33" t="s">
        <v>1491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1492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1493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1494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1495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1496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1497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1498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1499</v>
      </c>
      <c r="D18" s="34" t="s">
        <v>1499</v>
      </c>
    </row>
    <row r="19" spans="1:7">
      <c r="A19" s="35">
        <v>1996</v>
      </c>
      <c r="B19" s="33" t="s">
        <v>1500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1501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1502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1503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1504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1505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1504</v>
      </c>
      <c r="D36" s="34" t="s">
        <v>92</v>
      </c>
      <c r="E36" s="34" t="s">
        <v>60</v>
      </c>
    </row>
    <row r="37" spans="1:6">
      <c r="A37" s="35">
        <v>3642</v>
      </c>
      <c r="B37" s="33" t="s">
        <v>1506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1507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1508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1509</v>
      </c>
      <c r="D49" s="34" t="s">
        <v>45</v>
      </c>
      <c r="E49" s="34" t="s">
        <v>49</v>
      </c>
    </row>
    <row r="50" spans="1:7">
      <c r="A50" s="35">
        <v>4533</v>
      </c>
      <c r="B50" s="33" t="s">
        <v>1510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1511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1512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1496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1510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1513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1514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1515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1516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1517</v>
      </c>
      <c r="D61" s="34" t="s">
        <v>50</v>
      </c>
      <c r="E61" s="34" t="s">
        <v>71</v>
      </c>
    </row>
    <row r="62" spans="1:7">
      <c r="A62" s="35">
        <v>5703</v>
      </c>
      <c r="B62" s="33" t="s">
        <v>1518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1519</v>
      </c>
      <c r="D63" s="34" t="s">
        <v>77</v>
      </c>
      <c r="E63" s="34" t="s">
        <v>73</v>
      </c>
    </row>
    <row r="64" spans="1:7">
      <c r="A64" s="35">
        <v>5921</v>
      </c>
      <c r="B64" s="33" t="s">
        <v>1520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1521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1522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1501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1523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1524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1525</v>
      </c>
      <c r="D73" s="34" t="s">
        <v>170</v>
      </c>
      <c r="E73" s="34" t="s">
        <v>73</v>
      </c>
    </row>
    <row r="74" spans="1:7">
      <c r="A74" s="35">
        <v>8001</v>
      </c>
      <c r="B74" s="33" t="s">
        <v>1526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1527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1495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1528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1529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1530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1531</v>
      </c>
      <c r="D89" s="34" t="s">
        <v>56</v>
      </c>
      <c r="E89" s="34" t="s">
        <v>64</v>
      </c>
    </row>
    <row r="90" spans="1:14">
      <c r="A90" s="35">
        <v>10073</v>
      </c>
      <c r="B90" s="33" t="s">
        <v>1497</v>
      </c>
      <c r="D90" s="34" t="s">
        <v>49</v>
      </c>
      <c r="E90" s="34" t="s">
        <v>47</v>
      </c>
    </row>
    <row r="91" spans="1:14">
      <c r="A91" s="35">
        <v>10196</v>
      </c>
      <c r="B91" s="33" t="s">
        <v>1532</v>
      </c>
      <c r="D91" s="34" t="s">
        <v>46</v>
      </c>
      <c r="E91" s="34" t="s">
        <v>71</v>
      </c>
    </row>
    <row r="92" spans="1:14">
      <c r="A92" s="35">
        <v>10248</v>
      </c>
      <c r="B92" s="33" t="s">
        <v>1533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1534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1511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1535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1536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1495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1537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1538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1539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1540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1541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1542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1543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1544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1545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1495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1546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1547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1548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1549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1550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5" zoomScale="67" zoomScaleNormal="88" workbookViewId="0">
      <selection activeCell="B7" sqref="B7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8" t="s">
        <v>26</v>
      </c>
      <c r="B3" s="86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59" ca="1">INDIRECT(ESPECIALIDAD)</f>
        <v>MÁQUINAS Y EQUIPOS</v>
      </c>
      <c r="B11" s="48" t="str">
        <f ca="1"/>
        <v>Bote auxiliar</v>
      </c>
      <c r="C11" s="48" t="str">
        <f ca="1"/>
        <v>E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Embarcación</v>
      </c>
      <c r="C12" s="47" t="str">
        <f ca="1"/>
        <v>E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Equipos de levante</v>
      </c>
      <c r="C13" s="47" t="str">
        <f ca="1"/>
        <v>G/5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Generador eléctrico </v>
      </c>
      <c r="C14" s="47" t="str">
        <f ca="1"/>
        <v>E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Kayak</v>
      </c>
      <c r="C15" s="47" t="str">
        <f ca="1"/>
        <v>G/5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Motor fuera de borda </v>
      </c>
      <c r="C16" s="47" t="str">
        <f ca="1"/>
        <v>E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 xml:space="preserve">Set de ancla </v>
      </c>
      <c r="C17" s="47" t="str">
        <f ca="1"/>
        <v>E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INSTRUMENTOS</v>
      </c>
      <c r="B18" s="47" t="str">
        <f ca="1"/>
        <v xml:space="preserve">Balanza digital 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INSTRUMENTOS</v>
      </c>
    </row>
    <row r="19" spans="1:19">
      <c r="A19" s="47" t="str">
        <f ca="1"/>
        <v>INSTRUMENTOS</v>
      </c>
      <c r="B19" s="47" t="str">
        <f ca="1"/>
        <v>Disco Secchi</v>
      </c>
      <c r="C19" s="47" t="str">
        <f ca="1"/>
        <v>G/10</v>
      </c>
      <c r="E19" s="40"/>
      <c r="F19" s="40"/>
      <c r="J19" s="68">
        <f t="shared" si="0"/>
        <v>0</v>
      </c>
      <c r="S19" s="39" t="str">
        <f t="shared" ca="1" si="1"/>
        <v>INSTRUMENTOS</v>
      </c>
    </row>
    <row r="20" spans="1:19" ht="15.95" customHeight="1">
      <c r="A20" s="47" t="str">
        <f ca="1"/>
        <v>INSTRUMENTOS</v>
      </c>
      <c r="B20" s="47" t="str">
        <f ca="1"/>
        <v xml:space="preserve">Ecosonda </v>
      </c>
      <c r="C20" s="47" t="str">
        <f ca="1"/>
        <v>E</v>
      </c>
      <c r="E20" s="40"/>
      <c r="F20" s="40"/>
      <c r="J20" s="68">
        <f t="shared" si="0"/>
        <v>0</v>
      </c>
      <c r="S20" s="39" t="str">
        <f t="shared" ca="1" si="1"/>
        <v>INSTRUMENTOS</v>
      </c>
    </row>
    <row r="21" spans="1:19">
      <c r="A21" s="47" t="str">
        <f ca="1"/>
        <v>INSTRUMENTOS</v>
      </c>
      <c r="B21" s="47" t="str">
        <f ca="1"/>
        <v xml:space="preserve">Fonendoscopio </v>
      </c>
      <c r="C21" s="47" t="str">
        <f ca="1"/>
        <v>E</v>
      </c>
      <c r="E21" s="40"/>
      <c r="F21" s="40"/>
      <c r="J21" s="68">
        <f t="shared" si="0"/>
        <v>0</v>
      </c>
      <c r="S21" s="39" t="str">
        <f t="shared" ca="1" si="1"/>
        <v>INSTRUMENTOS</v>
      </c>
    </row>
    <row r="22" spans="1:19">
      <c r="A22" s="47" t="str">
        <f ca="1"/>
        <v>INSTRUMENTOS</v>
      </c>
      <c r="B22" s="47" t="str">
        <f ca="1"/>
        <v>GPS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INSTRUMENTOS</v>
      </c>
    </row>
    <row r="23" spans="1:19">
      <c r="A23" s="47" t="str">
        <f ca="1"/>
        <v>INSTRUMENTOS</v>
      </c>
      <c r="B23" s="47" t="str">
        <f ca="1"/>
        <v>Instrumentos de navegación manual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INSTRUMENTOS</v>
      </c>
    </row>
    <row r="24" spans="1:19" ht="15.95" customHeight="1">
      <c r="A24" s="47" t="str">
        <f ca="1"/>
        <v>INSTRUMENTOS</v>
      </c>
      <c r="B24" s="47" t="str">
        <f ca="1"/>
        <v xml:space="preserve">Manómetro 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INSTRUMENTOS</v>
      </c>
    </row>
    <row r="25" spans="1:19">
      <c r="A25" s="47" t="str">
        <f ca="1"/>
        <v>INSTRUMENTOS</v>
      </c>
      <c r="B25" s="47" t="str">
        <f ca="1"/>
        <v>Medidor de glicemia</v>
      </c>
      <c r="C25" s="47" t="str">
        <f ca="1"/>
        <v>E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Microscopio digital</v>
      </c>
      <c r="C26" s="47" t="str">
        <f ca="1"/>
        <v>G/5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Oxigenómetro</v>
      </c>
      <c r="C27" s="47" t="str">
        <f ca="1"/>
        <v>G/10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Phmetro</v>
      </c>
      <c r="C28" s="47" t="str">
        <f ca="1"/>
        <v>G/10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 xml:space="preserve">Pie de metro </v>
      </c>
      <c r="C29" s="47" t="str">
        <f ca="1"/>
        <v>G/5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Profundimetro</v>
      </c>
      <c r="C30" s="47" t="str">
        <f ca="1"/>
        <v>G/10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Salinómetro</v>
      </c>
      <c r="C31" s="47" t="str">
        <f ca="1"/>
        <v>G/10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Termómetro</v>
      </c>
      <c r="C32" s="47" t="str">
        <f ca="1"/>
        <v>G/10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Tomador de presión arterial</v>
      </c>
      <c r="C33" s="47" t="str">
        <f ca="1"/>
        <v>E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HERRAMIENTAS, IMPLEMENTOS Y UTENSILIOS</v>
      </c>
      <c r="B34" s="47" t="str">
        <f ca="1"/>
        <v>Alicate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HERRAMIENTAS, IMPLEMENTOS Y UTENSILIOS</v>
      </c>
    </row>
    <row r="35" spans="1:19">
      <c r="A35" s="48" t="str">
        <f ca="1"/>
        <v>HERRAMIENTAS, IMPLEMENTOS Y UTENSILIOS</v>
      </c>
      <c r="B35" s="48" t="str">
        <f ca="1"/>
        <v>Aros salvavidas</v>
      </c>
      <c r="C35" s="48" t="str">
        <f ca="1"/>
        <v>G/5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HERRAMIENTAS, IMPLEMENTOS Y UTENSILIOS</v>
      </c>
    </row>
    <row r="36" spans="1:19">
      <c r="A36" s="48" t="str">
        <f ca="1"/>
        <v>HERRAMIENTAS, IMPLEMENTOS Y UTENSILIOS</v>
      </c>
      <c r="B36" s="48" t="str">
        <f ca="1"/>
        <v>Artes de pesca</v>
      </c>
      <c r="C36" s="48" t="str">
        <f ca="1"/>
        <v>G/5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HERRAMIENTAS, IMPLEMENTOS Y UTENSILIOS</v>
      </c>
    </row>
    <row r="37" spans="1:19">
      <c r="A37" s="48" t="str">
        <f ca="1"/>
        <v>HERRAMIENTAS, IMPLEMENTOS Y UTENSILIOS</v>
      </c>
      <c r="B37" s="48" t="str">
        <f ca="1"/>
        <v>Bidón</v>
      </c>
      <c r="C37" s="48" t="str">
        <f ca="1"/>
        <v>G/5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HERRAMIENTAS, IMPLEMENTOS Y UTENSILIOS</v>
      </c>
    </row>
    <row r="38" spans="1:19">
      <c r="A38" s="48" t="str">
        <f ca="1"/>
        <v>HERRAMIENTAS, IMPLEMENTOS Y UTENSILIOS</v>
      </c>
      <c r="B38" s="48" t="str">
        <f ca="1"/>
        <v>Binoculares</v>
      </c>
      <c r="C38" s="48" t="str">
        <f ca="1"/>
        <v>G/5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HERRAMIENTAS, IMPLEMENTOS Y UTENSILIOS</v>
      </c>
    </row>
    <row r="39" spans="1:19">
      <c r="A39" s="48" t="str">
        <f ca="1"/>
        <v>HERRAMIENTAS, IMPLEMENTOS Y UTENSILIOS</v>
      </c>
      <c r="B39" s="48" t="str">
        <f ca="1"/>
        <v xml:space="preserve">Boya </v>
      </c>
      <c r="C39" s="48" t="str">
        <f ca="1"/>
        <v>E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>Botiquin de Primeros Auxilios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 xml:space="preserve">Cadenas </v>
      </c>
      <c r="C41" s="48" t="str">
        <f ca="1"/>
        <v>E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 xml:space="preserve">Cuchillo punta roma 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>Delantal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>Elementos de protección personal, EPP</v>
      </c>
      <c r="C44" s="48" t="str">
        <f ca="1"/>
        <v>I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>Esmeril angular</v>
      </c>
      <c r="C45" s="48" t="str">
        <f ca="1"/>
        <v>E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>Extintor</v>
      </c>
      <c r="C46" s="48" t="str">
        <f ca="1"/>
        <v>G/5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>Flotadores</v>
      </c>
      <c r="C47" s="48" t="str">
        <f ca="1"/>
        <v>G/5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 xml:space="preserve">Juego de destornilladores </v>
      </c>
      <c r="C48" s="48" t="str">
        <f ca="1"/>
        <v>G/5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 xml:space="preserve">Juego de llaves </v>
      </c>
      <c r="C49" s="48" t="str">
        <f ca="1"/>
        <v>G/5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 xml:space="preserve">Limas 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 xml:space="preserve">Napoleón </v>
      </c>
      <c r="C51" s="48" t="str">
        <f ca="1"/>
        <v>G/10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>Red de monofilamento</v>
      </c>
      <c r="C52" s="48" t="str">
        <f ca="1"/>
        <v>G/5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>Ropa de agua</v>
      </c>
      <c r="C53" s="48" t="str">
        <f ca="1"/>
        <v>I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 xml:space="preserve">Señalética </v>
      </c>
      <c r="C54" s="48" t="str">
        <f ca="1"/>
        <v>E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Set de brocas </v>
      </c>
      <c r="C55" s="48" t="str">
        <f ca="1"/>
        <v>E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 xml:space="preserve">Soplete 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Taladro</v>
      </c>
      <c r="C57" s="48" t="str">
        <f ca="1"/>
        <v>E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SOFTWARE</v>
      </c>
      <c r="B58" s="48" t="str">
        <f ca="1"/>
        <v>Software de diseño redes de arrastre</v>
      </c>
      <c r="C58" s="48" t="str">
        <f ca="1"/>
        <v>E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SOFTWARE</v>
      </c>
    </row>
    <row r="59" spans="1:19">
      <c r="A59" s="48" t="str">
        <f ca="1"/>
        <v>SOFTWARE</v>
      </c>
      <c r="B59" s="48" t="str">
        <f ca="1"/>
        <v>Software operación del diseño</v>
      </c>
      <c r="C59" s="48" t="str">
        <f ca="1"/>
        <v>E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SOFTWARE</v>
      </c>
    </row>
    <row r="60" spans="1:19">
      <c r="A60" s="48" t="str">
        <f>IFERROR(VLOOKUP(B60,'equip ESPE'!$B$3:$D$51,3,0),"")</f>
        <v/>
      </c>
      <c r="B60" s="40"/>
      <c r="C60" s="48" t="str">
        <f>IFERROR(VLOOKUP(B60,'equip ESPE'!$B$3:$D$51,2,0),"")</f>
        <v/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si="1"/>
        <v/>
      </c>
    </row>
    <row r="61" spans="1:19">
      <c r="A61" s="48" t="str">
        <f>IFERROR(VLOOKUP(B61,'equip ESPE'!$B$3:$D$51,3,0),"")</f>
        <v/>
      </c>
      <c r="B61" s="40"/>
      <c r="C61" s="48" t="str">
        <f>IFERROR(VLOOKUP(B61,'equip ESPE'!$B$3:$D$51,2,0),"")</f>
        <v/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si="1"/>
        <v/>
      </c>
    </row>
    <row r="62" spans="1:19">
      <c r="A62" s="48" t="str">
        <f>IFERROR(VLOOKUP(B62,'equip ESPE'!$B$3:$D$51,3,0),"")</f>
        <v/>
      </c>
      <c r="B62" s="40"/>
      <c r="C62" s="48" t="str">
        <f>IFERROR(VLOOKUP(B62,'equip ESPE'!$B$3:$D$51,2,0),"")</f>
        <v/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si="1"/>
        <v/>
      </c>
    </row>
    <row r="63" spans="1:19">
      <c r="A63" s="48" t="str">
        <f>IFERROR(VLOOKUP(B63,'equip ESPE'!$B$3:$D$51,3,0),"")</f>
        <v/>
      </c>
      <c r="B63" s="40"/>
      <c r="C63" s="48" t="str">
        <f>IFERROR(VLOOKUP(B63,'equip ESPE'!$B$3:$D$51,2,0),"")</f>
        <v/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si="1"/>
        <v/>
      </c>
    </row>
    <row r="64" spans="1:19">
      <c r="A64" s="48" t="str">
        <f>IFERROR(VLOOKUP(B64,'equip ESPE'!$B$3:$D$51,3,0),"")</f>
        <v/>
      </c>
      <c r="B64" s="40"/>
      <c r="C64" s="48" t="str">
        <f>IFERROR(VLOOKUP(B64,'equip ESPE'!$B$3:$D$51,2,0),"")</f>
        <v/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si="1"/>
        <v/>
      </c>
    </row>
    <row r="65" spans="1:19">
      <c r="A65" s="48" t="str">
        <f>IFERROR(VLOOKUP(B65,'equip ESPE'!$B$3:$D$51,3,0),"")</f>
        <v/>
      </c>
      <c r="B65" s="40"/>
      <c r="C65" s="48" t="str">
        <f>IFERROR(VLOOKUP(B65,'equip ESPE'!$B$3:$D$51,2,0),"")</f>
        <v/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si="1"/>
        <v/>
      </c>
    </row>
    <row r="66" spans="1:19">
      <c r="A66" s="48" t="str">
        <f>IFERROR(VLOOKUP(B66,'equip ESPE'!$B$3:$D$51,3,0),"")</f>
        <v/>
      </c>
      <c r="B66" s="40"/>
      <c r="C66" s="48" t="str">
        <f>IFERROR(VLOOKUP(B66,'equip ESPE'!$B$3:$D$51,2,0),"")</f>
        <v/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si="1"/>
        <v/>
      </c>
    </row>
    <row r="67" spans="1:19">
      <c r="A67" s="48" t="str">
        <f>IFERROR(VLOOKUP(B67,'equip ESPE'!$B$3:$D$51,3,0),"")</f>
        <v/>
      </c>
      <c r="B67" s="40"/>
      <c r="C67" s="48" t="str">
        <f>IFERROR(VLOOKUP(B67,'equip ESPE'!$B$3:$D$51,2,0),"")</f>
        <v/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si="1"/>
        <v/>
      </c>
    </row>
    <row r="68" spans="1:19">
      <c r="A68" s="48" t="str">
        <f>IFERROR(VLOOKUP(B68,'equip ESPE'!$B$3:$D$51,3,0),"")</f>
        <v/>
      </c>
      <c r="B68" s="40"/>
      <c r="C68" s="48" t="str">
        <f>IFERROR(VLOOKUP(B68,'equip ESPE'!$B$3:$D$51,2,0),"")</f>
        <v/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si="1"/>
        <v/>
      </c>
    </row>
    <row r="69" spans="1:19">
      <c r="A69" s="48" t="str">
        <f>IFERROR(VLOOKUP(B69,'equip ESPE'!$B$3:$D$51,3,0),"")</f>
        <v/>
      </c>
      <c r="B69" s="40"/>
      <c r="C69" s="48" t="str">
        <f>IFERROR(VLOOKUP(B69,'equip ESPE'!$B$3:$D$51,2,0),"")</f>
        <v/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si="1"/>
        <v/>
      </c>
    </row>
    <row r="70" spans="1:19">
      <c r="A70" s="48" t="str">
        <f>IFERROR(VLOOKUP(B70,'equip ESPE'!$B$3:$D$51,3,0),"")</f>
        <v/>
      </c>
      <c r="B70" s="40"/>
      <c r="C70" s="48" t="str">
        <f>IFERROR(VLOOKUP(B70,'equip ESPE'!$B$3:$D$51,2,0),"")</f>
        <v/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si="1"/>
        <v/>
      </c>
    </row>
    <row r="71" spans="1:19">
      <c r="A71" s="48" t="str">
        <f>IFERROR(VLOOKUP(B71,'equip ESPE'!$B$3:$D$51,3,0),"")</f>
        <v/>
      </c>
      <c r="B71" s="40"/>
      <c r="C71" s="48" t="str">
        <f>IFERROR(VLOOKUP(B71,'equip ESPE'!$B$3:$D$51,2,0),"")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ESPE'!$B$3:$D$51,3,0),"")</f>
        <v/>
      </c>
      <c r="B72" s="40"/>
      <c r="C72" s="48" t="str">
        <f>IFERROR(VLOOKUP(B72,'equip ESPE'!$B$3:$D$51,2,0),"")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ESPE'!$B$3:$D$51,3,0),"")</f>
        <v/>
      </c>
      <c r="B73" s="40"/>
      <c r="C73" s="48" t="str">
        <f>IFERROR(VLOOKUP(B73,'equip ESPE'!$B$3:$D$51,2,0),"")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ESPE'!$B$3:$D$51,3,0),"")</f>
        <v/>
      </c>
      <c r="B74" s="40"/>
      <c r="C74" s="48" t="str">
        <f>IFERROR(VLOOKUP(B74,'equip ESPE'!$B$3:$D$51,2,0),"")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ESPE'!$B$3:$D$51,3,0),"")</f>
        <v/>
      </c>
      <c r="B75" s="40"/>
      <c r="C75" s="48" t="str">
        <f>IFERROR(VLOOKUP(B75,'equip ESPE'!$B$3:$D$51,2,0),"")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ESPE'!$B$3:$D$51,3,0),"")</f>
        <v/>
      </c>
      <c r="B76" s="40"/>
      <c r="C76" s="48" t="str">
        <f>IFERROR(VLOOKUP(B76,'equip ESPE'!$B$3:$D$51,2,0),"")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ESPE'!$B$3:$D$51,3,0),"")</f>
        <v/>
      </c>
      <c r="B77" s="40"/>
      <c r="C77" s="48" t="str">
        <f>IFERROR(VLOOKUP(B77,'equip ESPE'!$B$3:$D$51,2,0),"")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ESPE'!$B$3:$D$51,3,0),"")</f>
        <v/>
      </c>
      <c r="B78" s="40"/>
      <c r="C78" s="48" t="str">
        <f>IFERROR(VLOOKUP(B78,'equip ESPE'!$B$3:$D$51,2,0),"")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ESPE'!$B$3:$D$51,3,0),"")</f>
        <v/>
      </c>
      <c r="B79" s="40"/>
      <c r="C79" s="48" t="str">
        <f>IFERROR(VLOOKUP(B79,'equip ESPE'!$B$3:$D$51,2,0),"")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ESPE'!$B$3:$D$51,3,0),"")</f>
        <v/>
      </c>
      <c r="B80" s="40"/>
      <c r="C80" s="48" t="str">
        <f>IFERROR(VLOOKUP(B80,'equip ESPE'!$B$3:$D$51,2,0),"")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ESPE'!$B$3:$D$51,3,0),"")</f>
        <v/>
      </c>
      <c r="B81" s="40"/>
      <c r="C81" s="48" t="str">
        <f>IFERROR(VLOOKUP(B81,'equip ESPE'!$B$3:$D$51,2,0),"")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ESPE'!$B$3:$D$51,3,0),"")</f>
        <v/>
      </c>
      <c r="B82" s="40"/>
      <c r="C82" s="48" t="str">
        <f>IFERROR(VLOOKUP(B82,'equip ESPE'!$B$3:$D$51,2,0),"")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ESPE'!$B$3:$D$51,3,0),"")</f>
        <v/>
      </c>
      <c r="B83" s="40"/>
      <c r="C83" s="48" t="str">
        <f>IFERROR(VLOOKUP(B83,'equip ESPE'!$B$3:$D$51,2,0),"")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ESPE'!$B$3:$D$51,3,0),"")</f>
        <v/>
      </c>
      <c r="B84" s="40"/>
      <c r="C84" s="48" t="str">
        <f>IFERROR(VLOOKUP(B84,'equip ESPE'!$B$3:$D$51,2,0),"")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ESPE'!$B$3:$D$51,3,0),"")</f>
        <v/>
      </c>
      <c r="B85" s="40"/>
      <c r="C85" s="48" t="str">
        <f>IFERROR(VLOOKUP(B85,'equip ESPE'!$B$3:$D$51,2,0),"")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ESPE'!$B$3:$D$51,3,0),"")</f>
        <v/>
      </c>
      <c r="B86" s="40"/>
      <c r="C86" s="48" t="str">
        <f>IFERROR(VLOOKUP(B86,'equip ESPE'!$B$3:$D$51,2,0),"")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ESPE'!$B$3:$D$51,3,0),"")</f>
        <v/>
      </c>
      <c r="B87" s="40"/>
      <c r="C87" s="48" t="str">
        <f>IFERROR(VLOOKUP(B87,'equip ESPE'!$B$3:$D$51,2,0),"")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ESPE'!$B$3:$D$51,3,0),"")</f>
        <v/>
      </c>
      <c r="B88" s="40"/>
      <c r="C88" s="48" t="str">
        <f>IFERROR(VLOOKUP(B88,'equip ESPE'!$B$3:$D$51,2,0),"")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ESPE'!$B$3:$D$51,3,0),"")</f>
        <v/>
      </c>
      <c r="B89" s="40"/>
      <c r="C89" s="48" t="str">
        <f>IFERROR(VLOOKUP(B89,'equip ESPE'!$B$3:$D$51,2,0),"")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ESPE'!$B$3:$D$51,3,0),"")</f>
        <v/>
      </c>
      <c r="B90" s="40"/>
      <c r="C90" s="48" t="str">
        <f>IFERROR(VLOOKUP(B90,'equip ESPE'!$B$3:$D$51,2,0),"")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ESPE'!$B$3:$D$51,3,0),"")</f>
        <v/>
      </c>
      <c r="B91" s="40"/>
      <c r="C91" s="48" t="str">
        <f>IFERROR(VLOOKUP(B91,'equip ESPE'!$B$3:$D$51,2,0),"")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ESPE'!$B$3:$D$51,3,0),"")</f>
        <v/>
      </c>
      <c r="B92" s="40"/>
      <c r="C92" s="48" t="str">
        <f>IFERROR(VLOOKUP(B92,'equip ESPE'!$B$3:$D$51,2,0),"")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ESPE'!$B$3:$D$51,3,0),"")</f>
        <v/>
      </c>
      <c r="B93" s="40"/>
      <c r="C93" s="48" t="str">
        <f>IFERROR(VLOOKUP(B93,'equip ESPE'!$B$3:$D$51,2,0),"")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ESPE'!$B$3:$D$51,3,0),"")</f>
        <v/>
      </c>
      <c r="B94" s="40"/>
      <c r="C94" s="48" t="str">
        <f>IFERROR(VLOOKUP(B94,'equip ESPE'!$B$3:$D$51,2,0),"")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ESPE'!$B$3:$D$51,3,0),"")</f>
        <v/>
      </c>
      <c r="B95" s="40"/>
      <c r="C95" s="48" t="str">
        <f>IFERROR(VLOOKUP(B95,'equip ESPE'!$B$3:$D$51,2,0),"")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ESPE'!$B$3:$D$51,3,0),"")</f>
        <v/>
      </c>
      <c r="B96" s="40"/>
      <c r="C96" s="48" t="str">
        <f>IFERROR(VLOOKUP(B96,'equip ESPE'!$B$3:$D$51,2,0),"")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ESPE'!$B$3:$D$51,3,0),"")</f>
        <v/>
      </c>
      <c r="B97" s="40"/>
      <c r="C97" s="48" t="str">
        <f>IFERROR(VLOOKUP(B97,'equip ESPE'!$B$3:$D$51,2,0),"")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ESPE'!$B$3:$D$51,3,0),"")</f>
        <v/>
      </c>
      <c r="B98" s="40"/>
      <c r="C98" s="48" t="str">
        <f>IFERROR(VLOOKUP(B98,'equip ESPE'!$B$3:$D$51,2,0),"")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ESPE'!$B$3:$D$51,3,0),"")</f>
        <v/>
      </c>
      <c r="B99" s="40"/>
      <c r="C99" s="48" t="str">
        <f>IFERROR(VLOOKUP(B99,'equip ESPE'!$B$3:$D$51,2,0),"")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ESPE'!$B$3:$D$51,3,0),"")</f>
        <v/>
      </c>
      <c r="B100" s="40"/>
      <c r="C100" s="48" t="str">
        <f>IFERROR(VLOOKUP(B100,'equip ESPE'!$B$3:$D$51,2,0),"")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ESPE'!$B$3:$D$51,3,0),"")</f>
        <v/>
      </c>
      <c r="B101" s="40"/>
      <c r="C101" s="48" t="str">
        <f>IFERROR(VLOOKUP(B101,'equip ESPE'!$B$3:$D$51,2,0),"")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ESPE'!$B$3:$D$51,3,0),"")</f>
        <v/>
      </c>
      <c r="B102" s="40"/>
      <c r="C102" s="48" t="str">
        <f>IFERROR(VLOOKUP(B102,'equip ESPE'!$B$3:$D$51,2,0),"")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ESPE'!$B$3:$D$51,3,0),"")</f>
        <v/>
      </c>
      <c r="B103" s="40"/>
      <c r="C103" s="48" t="str">
        <f>IFERROR(VLOOKUP(B103,'equip ESPE'!$B$3:$D$51,2,0),"")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ESPE'!$B$3:$D$51,3,0),"")</f>
        <v/>
      </c>
      <c r="B104" s="40"/>
      <c r="C104" s="48" t="str">
        <f>IFERROR(VLOOKUP(B104,'equip ESPE'!$B$3:$D$51,2,0),"")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ESPE'!$B$3:$D$51,3,0),"")</f>
        <v/>
      </c>
      <c r="B105" s="40"/>
      <c r="C105" s="48" t="str">
        <f>IFERROR(VLOOKUP(B105,'equip ESPE'!$B$3:$D$51,2,0),"")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ESPE'!$B$3:$D$51,3,0),"")</f>
        <v/>
      </c>
      <c r="B106" s="40"/>
      <c r="C106" s="48" t="str">
        <f>IFERROR(VLOOKUP(B106,'equip ESPE'!$B$3:$D$51,2,0),"")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ESPE'!$B$3:$D$51,3,0),"")</f>
        <v/>
      </c>
      <c r="B107" s="40"/>
      <c r="C107" s="48" t="str">
        <f>IFERROR(VLOOKUP(B107,'equip ESPE'!$B$3:$D$51,2,0),"")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ESPE'!$B$3:$D$51,3,0),"")</f>
        <v/>
      </c>
      <c r="B108" s="40"/>
      <c r="C108" s="48" t="str">
        <f>IFERROR(VLOOKUP(B108,'equip ESPE'!$B$3:$D$51,2,0),"")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ESPE'!$B$3:$D$51,3,0),"")</f>
        <v/>
      </c>
      <c r="B109" s="40"/>
      <c r="C109" s="48" t="str">
        <f>IFERROR(VLOOKUP(B109,'equip ESPE'!$B$3:$D$51,2,0),"")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ESPE'!$B$3:$D$51,3,0),"")</f>
        <v/>
      </c>
      <c r="B110" s="40"/>
      <c r="C110" s="48" t="str">
        <f>IFERROR(VLOOKUP(B110,'equip ESPE'!$B$3:$D$51,2,0),"")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ESPE'!$B$3:$D$51,3,0),"")</f>
        <v/>
      </c>
      <c r="B111" s="40"/>
      <c r="C111" s="48" t="str">
        <f>IFERROR(VLOOKUP(B111,'equip ESPE'!$B$3:$D$51,2,0),"")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ESPE'!$B$3:$D$51,3,0),"")</f>
        <v/>
      </c>
      <c r="B112" s="40"/>
      <c r="C112" s="48" t="str">
        <f>IFERROR(VLOOKUP(B112,'equip ESPE'!$B$3:$D$51,2,0),"")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ESPE'!$B$3:$D$51,3,0),"")</f>
        <v/>
      </c>
      <c r="B113" s="40"/>
      <c r="C113" s="48" t="str">
        <f>IFERROR(VLOOKUP(B113,'equip ESPE'!$B$3:$D$51,2,0),"")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ESPE'!$B$3:$D$51,3,0),"")</f>
        <v/>
      </c>
      <c r="B114" s="40"/>
      <c r="C114" s="48" t="str">
        <f>IFERROR(VLOOKUP(B114,'equip ESPE'!$B$3:$D$51,2,0),"")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ESPE'!$B$3:$D$51,3,0),"")</f>
        <v/>
      </c>
      <c r="B115" s="40"/>
      <c r="C115" s="48" t="str">
        <f>IFERROR(VLOOKUP(B115,'equip ESPE'!$B$3:$D$51,2,0),"")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ESPE'!$B$3:$D$51,3,0),"")</f>
        <v/>
      </c>
      <c r="B116" s="40"/>
      <c r="C116" s="48" t="str">
        <f>IFERROR(VLOOKUP(B116,'equip ESPE'!$B$3:$D$51,2,0),"")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ESPE'!$B$3:$D$51,3,0),"")</f>
        <v/>
      </c>
      <c r="B117" s="40"/>
      <c r="C117" s="48" t="str">
        <f>IFERROR(VLOOKUP(B117,'equip ESPE'!$B$3:$D$51,2,0),"")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ESPE'!$B$3:$D$51,3,0),"")</f>
        <v/>
      </c>
      <c r="B118" s="40"/>
      <c r="C118" s="48" t="str">
        <f>IFERROR(VLOOKUP(B118,'equip ESPE'!$B$3:$D$51,2,0),"")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ESPE'!$B$3:$D$51,3,0),"")</f>
        <v/>
      </c>
      <c r="B119" s="40"/>
      <c r="C119" s="48" t="str">
        <f>IFERROR(VLOOKUP(B119,'equip ESPE'!$B$3:$D$51,2,0),"")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ESPE'!$B$3:$D$51,3,0),"")</f>
        <v/>
      </c>
      <c r="B120" s="40"/>
      <c r="C120" s="48" t="str">
        <f>IFERROR(VLOOKUP(B120,'equip ESPE'!$B$3:$D$51,2,0),"")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ESPE'!$B$3:$D$51,3,0),"")</f>
        <v/>
      </c>
      <c r="B121" s="40"/>
      <c r="C121" s="48" t="str">
        <f>IFERROR(VLOOKUP(B121,'equip ESPE'!$B$3:$D$51,2,0),"")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ESPE'!$B$3:$D$51,3,0),"")</f>
        <v/>
      </c>
      <c r="B122" s="40"/>
      <c r="C122" s="48" t="str">
        <f>IFERROR(VLOOKUP(B122,'equip ESPE'!$B$3:$D$51,2,0),"")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ESPE'!$B$3:$D$51,3,0),"")</f>
        <v/>
      </c>
      <c r="B123" s="40"/>
      <c r="C123" s="48" t="str">
        <f>IFERROR(VLOOKUP(B123,'equip ESPE'!$B$3:$D$51,2,0),"")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ESPE'!$B$3:$D$51,3,0),"")</f>
        <v/>
      </c>
      <c r="B124" s="40"/>
      <c r="C124" s="48" t="str">
        <f>IFERROR(VLOOKUP(B124,'equip ESPE'!$B$3:$D$51,2,0),"")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ESPE'!$B$3:$D$51,3,0),"")</f>
        <v/>
      </c>
      <c r="B125" s="40"/>
      <c r="C125" s="48" t="str">
        <f>IFERROR(VLOOKUP(B125,'equip ESPE'!$B$3:$D$51,2,0),"")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ESPE'!$B$3:$D$51,3,0),"")</f>
        <v/>
      </c>
      <c r="B126" s="40"/>
      <c r="C126" s="48" t="str">
        <f>IFERROR(VLOOKUP(B126,'equip ESPE'!$B$3:$D$51,2,0),"")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ESPE'!$B$3:$D$51,3,0),"")</f>
        <v/>
      </c>
      <c r="B127" s="40"/>
      <c r="C127" s="48" t="str">
        <f>IFERROR(VLOOKUP(B127,'equip ESPE'!$B$3:$D$51,2,0),"")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ESPE'!$B$3:$D$51,3,0),"")</f>
        <v/>
      </c>
      <c r="B128" s="40"/>
      <c r="C128" s="48" t="str">
        <f>IFERROR(VLOOKUP(B128,'equip ESPE'!$B$3:$D$51,2,0),"")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ESPE'!$B$3:$D$51,3,0),"")</f>
        <v/>
      </c>
      <c r="B129" s="40"/>
      <c r="C129" s="48" t="str">
        <f>IFERROR(VLOOKUP(B129,'equip ESPE'!$B$3:$D$51,2,0),"")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ESPE'!$B$3:$D$51,3,0),"")</f>
        <v/>
      </c>
      <c r="B130" s="40"/>
      <c r="C130" s="48" t="str">
        <f>IFERROR(VLOOKUP(B130,'equip ESPE'!$B$3:$D$51,2,0),"")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ESPE'!$B$3:$D$51,3,0),"")</f>
        <v/>
      </c>
      <c r="B131" s="40"/>
      <c r="C131" s="48" t="str">
        <f>IFERROR(VLOOKUP(B131,'equip ESPE'!$B$3:$D$51,2,0),"")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ESPE'!$B$3:$D$51,3,0),"")</f>
        <v/>
      </c>
      <c r="B132" s="40"/>
      <c r="C132" s="48" t="str">
        <f>IFERROR(VLOOKUP(B132,'equip ESPE'!$B$3:$D$51,2,0),"")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ESPE'!$B$3:$D$51,3,0),"")</f>
        <v/>
      </c>
      <c r="B133" s="40"/>
      <c r="C133" s="48" t="str">
        <f>IFERROR(VLOOKUP(B133,'equip ESPE'!$B$3:$D$51,2,0),"")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ESPE'!$B$3:$D$51,3,0),"")</f>
        <v/>
      </c>
      <c r="B134" s="40"/>
      <c r="C134" s="48" t="str">
        <f>IFERROR(VLOOKUP(B134,'equip ESPE'!$B$3:$D$51,2,0),"")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ESPE'!$B$3:$D$51,3,0),"")</f>
        <v/>
      </c>
      <c r="B135" s="40"/>
      <c r="C135" s="48" t="str">
        <f>IFERROR(VLOOKUP(B135,'equip ESPE'!$B$3:$D$51,2,0),"")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ESPE'!$B$3:$D$51,3,0),"")</f>
        <v/>
      </c>
      <c r="B136" s="40"/>
      <c r="C136" s="48" t="str">
        <f>IFERROR(VLOOKUP(B136,'equip ESPE'!$B$3:$D$51,2,0),"")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ESPE'!$B$3:$D$51,3,0),"")</f>
        <v/>
      </c>
      <c r="B137" s="40"/>
      <c r="C137" s="48" t="str">
        <f>IFERROR(VLOOKUP(B137,'equip ESPE'!$B$3:$D$51,2,0),"")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ESPE'!$B$3:$D$51,3,0),"")</f>
        <v/>
      </c>
      <c r="B138" s="40"/>
      <c r="C138" s="48" t="str">
        <f>IFERROR(VLOOKUP(B138,'equip ESPE'!$B$3:$D$51,2,0),"")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ESPE'!$B$3:$D$51,3,0),"")</f>
        <v/>
      </c>
      <c r="B139" s="40"/>
      <c r="C139" s="48" t="str">
        <f>IFERROR(VLOOKUP(B139,'equip ESPE'!$B$3:$D$51,2,0),"")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ESPE'!$B$3:$D$51,3,0),"")</f>
        <v/>
      </c>
      <c r="B140" s="40"/>
      <c r="C140" s="48" t="str">
        <f>IFERROR(VLOOKUP(B140,'equip ESPE'!$B$3:$D$51,2,0),"")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ESPE'!$B$3:$D$51,3,0),"")</f>
        <v/>
      </c>
      <c r="B141" s="40"/>
      <c r="C141" s="48" t="str">
        <f>IFERROR(VLOOKUP(B141,'equip ESPE'!$B$3:$D$51,2,0),"")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ESPE'!$B$3:$D$51,3,0),"")</f>
        <v/>
      </c>
      <c r="B142" s="40"/>
      <c r="C142" s="48" t="str">
        <f>IFERROR(VLOOKUP(B142,'equip ESPE'!$B$3:$D$51,2,0),"")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ESPE'!$B$3:$D$51,3,0),"")</f>
        <v/>
      </c>
      <c r="B143" s="40"/>
      <c r="C143" s="48" t="str">
        <f>IFERROR(VLOOKUP(B143,'equip ESPE'!$B$3:$D$51,2,0),"")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ESPE'!$B$3:$D$51,3,0),"")</f>
        <v/>
      </c>
      <c r="B144" s="40"/>
      <c r="C144" s="48" t="str">
        <f>IFERROR(VLOOKUP(B144,'equip ESPE'!$B$3:$D$51,2,0),"")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ESPE'!$B$3:$D$51,3,0),"")</f>
        <v/>
      </c>
      <c r="B145" s="40"/>
      <c r="C145" s="48" t="str">
        <f>IFERROR(VLOOKUP(B145,'equip ESPE'!$B$3:$D$51,2,0),"")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ESPE'!$B$3:$D$51,3,0),"")</f>
        <v/>
      </c>
      <c r="B146" s="40"/>
      <c r="C146" s="48" t="str">
        <f>IFERROR(VLOOKUP(B146,'equip ESPE'!$B$3:$D$51,2,0),"")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ESPE'!$B$3:$D$51,3,0),"")</f>
        <v/>
      </c>
      <c r="B147" s="40"/>
      <c r="C147" s="48" t="str">
        <f>IFERROR(VLOOKUP(B147,'equip ESPE'!$B$3:$D$51,2,0),"")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ESPE'!$B$3:$D$51,3,0),"")</f>
        <v/>
      </c>
      <c r="B148" s="40"/>
      <c r="C148" s="48" t="str">
        <f>IFERROR(VLOOKUP(B148,'equip ESPE'!$B$3:$D$51,2,0),"")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ESPE'!$B$3:$D$51,3,0),"")</f>
        <v/>
      </c>
      <c r="B149" s="40"/>
      <c r="C149" s="48" t="str">
        <f>IFERROR(VLOOKUP(B149,'equip ESPE'!$B$3:$D$51,2,0),"")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ESPE'!$B$3:$D$51,3,0),"")</f>
        <v/>
      </c>
      <c r="B150" s="40"/>
      <c r="C150" s="48" t="str">
        <f>IFERROR(VLOOKUP(B150,'equip ESPE'!$B$3:$D$51,2,0),"")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ESPE'!$B$3:$D$51,3,0),"")</f>
        <v/>
      </c>
      <c r="B151" s="40"/>
      <c r="C151" s="48" t="str">
        <f>IFERROR(VLOOKUP(B151,'equip ESPE'!$B$3:$D$51,2,0),"")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ESPE'!$B$3:$D$51,3,0),"")</f>
        <v/>
      </c>
      <c r="B152" s="40"/>
      <c r="C152" s="48" t="str">
        <f>IFERROR(VLOOKUP(B152,'equip ESPE'!$B$3:$D$51,2,0),"")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ESPE'!$B$3:$D$51,3,0),"")</f>
        <v/>
      </c>
      <c r="B153" s="40"/>
      <c r="C153" s="48" t="str">
        <f>IFERROR(VLOOKUP(B153,'equip ESPE'!$B$3:$D$51,2,0),"")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ESPE'!$B$3:$D$51,3,0),"")</f>
        <v/>
      </c>
      <c r="B154" s="40"/>
      <c r="C154" s="48" t="str">
        <f>IFERROR(VLOOKUP(B154,'equip ESPE'!$B$3:$D$51,2,0),"")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ESPE'!$B$3:$D$51,3,0),"")</f>
        <v/>
      </c>
      <c r="B155" s="40"/>
      <c r="C155" s="48" t="str">
        <f>IFERROR(VLOOKUP(B155,'equip ESPE'!$B$3:$D$51,2,0),"")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ESPE'!$B$3:$D$51,3,0),"")</f>
        <v/>
      </c>
      <c r="B156" s="40"/>
      <c r="C156" s="48" t="str">
        <f>IFERROR(VLOOKUP(B156,'equip ESPE'!$B$3:$D$51,2,0),"")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ESPE'!$B$3:$D$51,3,0),"")</f>
        <v/>
      </c>
      <c r="B157" s="40"/>
      <c r="C157" s="48" t="str">
        <f>IFERROR(VLOOKUP(B157,'equip ESPE'!$B$3:$D$51,2,0),"")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ESPE'!$B$3:$D$51,3,0),"")</f>
        <v/>
      </c>
      <c r="B158" s="40"/>
      <c r="C158" s="48" t="str">
        <f>IFERROR(VLOOKUP(B158,'equip ESPE'!$B$3:$D$51,2,0),"")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ESPE'!$B$3:$D$51,3,0),"")</f>
        <v/>
      </c>
      <c r="B159" s="40"/>
      <c r="C159" s="48" t="str">
        <f>IFERROR(VLOOKUP(B159,'equip ESPE'!$B$3:$D$51,2,0),"")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ESPE'!$B$3:$D$51,3,0),"")</f>
        <v/>
      </c>
      <c r="B160" s="40"/>
      <c r="C160" s="48" t="str">
        <f>IFERROR(VLOOKUP(B160,'equip ESPE'!$B$3:$D$51,2,0),"")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ESPE'!$B$3:$D$51,3,0),"")</f>
        <v/>
      </c>
      <c r="B161" s="40"/>
      <c r="C161" s="48" t="str">
        <f>IFERROR(VLOOKUP(B161,'equip ESPE'!$B$3:$D$51,2,0),"")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ESPE'!$B$3:$D$51,3,0),"")</f>
        <v/>
      </c>
      <c r="B162" s="40"/>
      <c r="C162" s="48" t="str">
        <f>IFERROR(VLOOKUP(B162,'equip ESPE'!$B$3:$D$51,2,0),"")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ESPE'!$B$3:$D$51,3,0),"")</f>
        <v/>
      </c>
      <c r="B163" s="40"/>
      <c r="C163" s="48" t="str">
        <f>IFERROR(VLOOKUP(B163,'equip ESPE'!$B$3:$D$51,2,0),"")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ESPE'!$B$3:$D$51,3,0),"")</f>
        <v/>
      </c>
      <c r="B164" s="40"/>
      <c r="C164" s="48" t="str">
        <f>IFERROR(VLOOKUP(B164,'equip ESPE'!$B$3:$D$51,2,0),"")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ESPE'!$B$3:$D$51,3,0),"")</f>
        <v/>
      </c>
      <c r="B165" s="40"/>
      <c r="C165" s="48" t="str">
        <f>IFERROR(VLOOKUP(B165,'equip ESPE'!$B$3:$D$51,2,0),"")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ESPE'!$B$3:$D$51,3,0),"")</f>
        <v/>
      </c>
      <c r="B166" s="40"/>
      <c r="C166" s="48" t="str">
        <f>IFERROR(VLOOKUP(B166,'equip ESPE'!$B$3:$D$51,2,0),"")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ESPE'!$B$3:$D$51,3,0),"")</f>
        <v/>
      </c>
      <c r="B167" s="40"/>
      <c r="C167" s="48" t="str">
        <f>IFERROR(VLOOKUP(B167,'equip ESPE'!$B$3:$D$51,2,0),"")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ESPE'!$B$3:$D$51,3,0),"")</f>
        <v/>
      </c>
      <c r="B168" s="40"/>
      <c r="C168" s="48" t="str">
        <f>IFERROR(VLOOKUP(B168,'equip ESPE'!$B$3:$D$51,2,0),"")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ESPE'!$B$3:$D$51,3,0),"")</f>
        <v/>
      </c>
      <c r="B169" s="40"/>
      <c r="C169" s="48" t="str">
        <f>IFERROR(VLOOKUP(B169,'equip ESPE'!$B$3:$D$51,2,0),"")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ESPE'!$B$3:$D$51,3,0),"")</f>
        <v/>
      </c>
      <c r="B170" s="40"/>
      <c r="C170" s="48" t="str">
        <f>IFERROR(VLOOKUP(B170,'equip ESPE'!$B$3:$D$51,2,0),"")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ESPE'!$B$3:$D$51,3,0),"")</f>
        <v/>
      </c>
      <c r="B171" s="40"/>
      <c r="C171" s="48" t="str">
        <f>IFERROR(VLOOKUP(B171,'equip ESPE'!$B$3:$D$51,2,0),"")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ESPE'!$B$3:$D$51,3,0),"")</f>
        <v/>
      </c>
      <c r="B172" s="40"/>
      <c r="C172" s="48" t="str">
        <f>IFERROR(VLOOKUP(B172,'equip ESPE'!$B$3:$D$51,2,0),"")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ESPE'!$B$3:$D$51,3,0),"")</f>
        <v/>
      </c>
      <c r="B173" s="40"/>
      <c r="C173" s="48" t="str">
        <f>IFERROR(VLOOKUP(B173,'equip ESPE'!$B$3:$D$51,2,0),"")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ESPE'!$B$3:$D$51,3,0),"")</f>
        <v/>
      </c>
      <c r="B174" s="40"/>
      <c r="C174" s="48" t="str">
        <f>IFERROR(VLOOKUP(B174,'equip ESPE'!$B$3:$D$51,2,0),"")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ESPE'!$B$3:$D$51,3,0),"")</f>
        <v/>
      </c>
      <c r="B175" s="40"/>
      <c r="C175" s="48" t="str">
        <f>IFERROR(VLOOKUP(B175,'equip ESPE'!$B$3:$D$51,2,0),"")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ESPE'!$B$3:$D$51,3,0),"")</f>
        <v/>
      </c>
      <c r="B176" s="40"/>
      <c r="C176" s="48" t="str">
        <f>IFERROR(VLOOKUP(B176,'equip ESPE'!$B$3:$D$51,2,0),"")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ESPE'!$B$3:$D$51,3,0),"")</f>
        <v/>
      </c>
      <c r="B177" s="40"/>
      <c r="C177" s="48" t="str">
        <f>IFERROR(VLOOKUP(B177,'equip ESPE'!$B$3:$D$51,2,0),"")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ESPE'!$B$3:$D$51,3,0),"")</f>
        <v/>
      </c>
      <c r="B178" s="40"/>
      <c r="C178" s="48" t="str">
        <f>IFERROR(VLOOKUP(B178,'equip ESPE'!$B$3:$D$51,2,0),"")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ESPE'!$B$3:$D$51,3,0),"")</f>
        <v/>
      </c>
      <c r="B179" s="40"/>
      <c r="C179" s="48" t="str">
        <f>IFERROR(VLOOKUP(B179,'equip ESPE'!$B$3:$D$51,2,0),"")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ESPE'!$B$3:$D$51,3,0),"")</f>
        <v/>
      </c>
      <c r="B180" s="40"/>
      <c r="C180" s="48" t="str">
        <f>IFERROR(VLOOKUP(B180,'equip ESPE'!$B$3:$D$51,2,0),"")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ESPE'!$B$3:$D$51,3,0),"")</f>
        <v/>
      </c>
      <c r="B181" s="40"/>
      <c r="C181" s="48" t="str">
        <f>IFERROR(VLOOKUP(B181,'equip ESPE'!$B$3:$D$51,2,0),"")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ESPE'!$B$3:$D$51,3,0),"")</f>
        <v/>
      </c>
      <c r="B182" s="40"/>
      <c r="C182" s="48" t="str">
        <f>IFERROR(VLOOKUP(B182,'equip ESPE'!$B$3:$D$51,2,0),"")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ESPE'!$B$3:$D$51,3,0),"")</f>
        <v/>
      </c>
      <c r="B183" s="40"/>
      <c r="C183" s="48" t="str">
        <f>IFERROR(VLOOKUP(B183,'equip ESPE'!$B$3:$D$51,2,0),"")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ESPE'!$B$3:$D$51,3,0),"")</f>
        <v/>
      </c>
      <c r="B184" s="40"/>
      <c r="C184" s="48" t="str">
        <f>IFERROR(VLOOKUP(B184,'equip ESPE'!$B$3:$D$51,2,0),"")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ESPE'!$B$3:$D$51,3,0),"")</f>
        <v/>
      </c>
      <c r="B185" s="40"/>
      <c r="C185" s="48" t="str">
        <f>IFERROR(VLOOKUP(B185,'equip ESPE'!$B$3:$D$51,2,0),"")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ESPE'!$B$3:$D$51,3,0),"")</f>
        <v/>
      </c>
      <c r="B186" s="40"/>
      <c r="C186" s="48" t="str">
        <f>IFERROR(VLOOKUP(B186,'equip ESPE'!$B$3:$D$51,2,0),"")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ESPE'!$B$3:$D$51,3,0),"")</f>
        <v/>
      </c>
      <c r="B187" s="40"/>
      <c r="C187" s="48" t="str">
        <f>IFERROR(VLOOKUP(B187,'equip ESPE'!$B$3:$D$51,2,0),"")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ESPE'!$B$3:$D$51,3,0),"")</f>
        <v/>
      </c>
      <c r="B188" s="40"/>
      <c r="C188" s="48" t="str">
        <f>IFERROR(VLOOKUP(B188,'equip ESPE'!$B$3:$D$51,2,0),"")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ESPE'!$B$3:$D$51,3,0),"")</f>
        <v/>
      </c>
      <c r="B189" s="40"/>
      <c r="C189" s="48" t="str">
        <f>IFERROR(VLOOKUP(B189,'equip ESPE'!$B$3:$D$51,2,0),"")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ESPE'!$B$3:$D$51,3,0),"")</f>
        <v/>
      </c>
      <c r="B190" s="40"/>
      <c r="C190" s="48" t="str">
        <f>IFERROR(VLOOKUP(B190,'equip ESPE'!$B$3:$D$51,2,0),"")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ESPE'!$B$3:$D$51,3,0),"")</f>
        <v/>
      </c>
      <c r="B191" s="40"/>
      <c r="C191" s="48" t="str">
        <f>IFERROR(VLOOKUP(B191,'equip ESPE'!$B$3:$D$51,2,0),"")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ESPE'!$B$3:$D$51,3,0),"")</f>
        <v/>
      </c>
      <c r="B192" s="40"/>
      <c r="C192" s="48" t="str">
        <f>IFERROR(VLOOKUP(B192,'equip ESPE'!$B$3:$D$51,2,0),"")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ESPE'!$B$3:$D$51,3,0),"")</f>
        <v/>
      </c>
      <c r="B193" s="40"/>
      <c r="C193" s="48" t="str">
        <f>IFERROR(VLOOKUP(B193,'equip ESPE'!$B$3:$D$51,2,0),"")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ESPE'!$B$3:$D$51,3,0),"")</f>
        <v/>
      </c>
      <c r="B194" s="40"/>
      <c r="C194" s="48" t="str">
        <f>IFERROR(VLOOKUP(B194,'equip ESPE'!$B$3:$D$51,2,0),"")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ESPE'!$B$3:$D$51,3,0),"")</f>
        <v/>
      </c>
      <c r="B195" s="40"/>
      <c r="C195" s="48" t="str">
        <f>IFERROR(VLOOKUP(B195,'equip ESPE'!$B$3:$D$51,2,0),"")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ESPE'!$B$3:$D$51,3,0),"")</f>
        <v/>
      </c>
      <c r="B196" s="40"/>
      <c r="C196" s="48" t="str">
        <f>IFERROR(VLOOKUP(B196,'equip ESPE'!$B$3:$D$51,2,0),"")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ESPE'!$B$3:$D$51,3,0),"")</f>
        <v/>
      </c>
      <c r="B197" s="40"/>
      <c r="C197" s="48" t="str">
        <f>IFERROR(VLOOKUP(B197,'equip ESPE'!$B$3:$D$51,2,0),"")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ESPE'!$B$3:$D$51,3,0),"")</f>
        <v/>
      </c>
      <c r="B198" s="40"/>
      <c r="C198" s="48" t="str">
        <f>IFERROR(VLOOKUP(B198,'equip ESPE'!$B$3:$D$51,2,0),"")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ESPE'!$B$3:$D$51,3,0),"")</f>
        <v/>
      </c>
      <c r="B199" s="40"/>
      <c r="C199" s="48" t="str">
        <f>IFERROR(VLOOKUP(B199,'equip ESPE'!$B$3:$D$51,2,0),"")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ESPE'!$B$3:$D$51,3,0),"")</f>
        <v/>
      </c>
      <c r="B200" s="40"/>
      <c r="C200" s="48" t="str">
        <f>IFERROR(VLOOKUP(B200,'equip ESPE'!$B$3:$D$51,2,0),"")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ESPE'!$B$3:$D$51,3,0),"")</f>
        <v/>
      </c>
      <c r="B201" s="40"/>
      <c r="C201" s="48" t="str">
        <f>IFERROR(VLOOKUP(B201,'equip ESPE'!$B$3:$D$51,2,0),"")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ESPE'!$B$3:$D$51,3,0),"")</f>
        <v/>
      </c>
      <c r="B202" s="40"/>
      <c r="C202" s="48" t="str">
        <f>IFERROR(VLOOKUP(B202,'equip ESPE'!$B$3:$D$51,2,0),"")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ESPE'!$B$3:$D$51,3,0),"")</f>
        <v/>
      </c>
      <c r="B203" s="40"/>
      <c r="C203" s="48" t="str">
        <f>IFERROR(VLOOKUP(B203,'equip ESPE'!$B$3:$D$51,2,0),"")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ESPE'!$B$3:$D$51,3,0),"")</f>
        <v/>
      </c>
      <c r="B204" s="40"/>
      <c r="C204" s="48" t="str">
        <f>IFERROR(VLOOKUP(B204,'equip ESPE'!$B$3:$D$51,2,0),"")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ESPE'!$B$3:$D$51,3,0),"")</f>
        <v/>
      </c>
      <c r="B205" s="40"/>
      <c r="C205" s="48" t="str">
        <f>IFERROR(VLOOKUP(B205,'equip ESPE'!$B$3:$D$51,2,0),"")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ESPE'!$B$3:$D$51,3,0),"")</f>
        <v/>
      </c>
      <c r="B206" s="40"/>
      <c r="C206" s="48" t="str">
        <f>IFERROR(VLOOKUP(B206,'equip ESPE'!$B$3:$D$51,2,0),"")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ESPE'!$B$3:$D$51,3,0),"")</f>
        <v/>
      </c>
      <c r="B207" s="40"/>
      <c r="C207" s="48" t="str">
        <f>IFERROR(VLOOKUP(B207,'equip ESPE'!$B$3:$D$51,2,0),"")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ESPE'!$B$3:$D$51,3,0),"")</f>
        <v/>
      </c>
      <c r="B208" s="40"/>
      <c r="C208" s="48" t="str">
        <f>IFERROR(VLOOKUP(B208,'equip ESPE'!$B$3:$D$51,2,0),"")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ESPE'!$B$3:$D$51,3,0),"")</f>
        <v/>
      </c>
      <c r="B209" s="40"/>
      <c r="C209" s="48" t="str">
        <f>IFERROR(VLOOKUP(B209,'equip ESPE'!$B$3:$D$51,2,0),"")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ESPE'!$B$3:$D$51,3,0),"")</f>
        <v/>
      </c>
      <c r="B210" s="40"/>
      <c r="C210" s="48" t="str">
        <f>IFERROR(VLOOKUP(B210,'equip ESPE'!$B$3:$D$51,2,0),"")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ESPE'!$B$3:$D$51,3,0),"")</f>
        <v/>
      </c>
      <c r="B211" s="40"/>
      <c r="C211" s="48" t="str">
        <f>IFERROR(VLOOKUP(B211,'equip ESPE'!$B$3:$D$51,2,0),"")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ESPE'!$B$3:$D$51,3,0),"")</f>
        <v/>
      </c>
      <c r="B212" s="40"/>
      <c r="C212" s="48" t="str">
        <f>IFERROR(VLOOKUP(B212,'equip ESPE'!$B$3:$D$51,2,0),"")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ESPE'!$B$3:$D$51,3,0),"")</f>
        <v/>
      </c>
      <c r="B213" s="40"/>
      <c r="C213" s="48" t="str">
        <f>IFERROR(VLOOKUP(B213,'equip ESPE'!$B$3:$D$51,2,0),"")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ESPE'!$B$3:$D$51,3,0),"")</f>
        <v/>
      </c>
      <c r="B214" s="40"/>
      <c r="C214" s="48" t="str">
        <f>IFERROR(VLOOKUP(B214,'equip ESPE'!$B$3:$D$51,2,0),"")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ESPE'!$B$3:$D$51,3,0),"")</f>
        <v/>
      </c>
      <c r="B215" s="40"/>
      <c r="C215" s="48" t="str">
        <f>IFERROR(VLOOKUP(B215,'equip ESPE'!$B$3:$D$51,2,0),"")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ESPE'!$B$3:$D$51,3,0),"")</f>
        <v/>
      </c>
      <c r="B216" s="40"/>
      <c r="C216" s="48" t="str">
        <f>IFERROR(VLOOKUP(B216,'equip ESPE'!$B$3:$D$51,2,0),"")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ESPE'!$B$3:$D$51,3,0),"")</f>
        <v/>
      </c>
      <c r="B217" s="40"/>
      <c r="C217" s="48" t="str">
        <f>IFERROR(VLOOKUP(B217,'equip ESPE'!$B$3:$D$51,2,0),"")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ESPE'!$B$3:$D$51,3,0),"")</f>
        <v/>
      </c>
      <c r="B218" s="40"/>
      <c r="C218" s="48" t="str">
        <f>IFERROR(VLOOKUP(B218,'equip ESPE'!$B$3:$D$51,2,0),"")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ESPE'!$B$3:$D$51,3,0),"")</f>
        <v/>
      </c>
      <c r="B219" s="40"/>
      <c r="C219" s="48" t="str">
        <f>IFERROR(VLOOKUP(B219,'equip ESPE'!$B$3:$D$51,2,0),"")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ESPE'!$B$3:$D$51,3,0),"")</f>
        <v/>
      </c>
      <c r="B220" s="40"/>
      <c r="C220" s="48" t="str">
        <f>IFERROR(VLOOKUP(B220,'equip ESPE'!$B$3:$D$51,2,0),"")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ESPE'!$B$3:$D$51,3,0),"")</f>
        <v/>
      </c>
      <c r="B221" s="40"/>
      <c r="C221" s="48" t="str">
        <f>IFERROR(VLOOKUP(B221,'equip ESPE'!$B$3:$D$51,2,0),"")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ESPE'!$B$3:$D$51,3,0),"")</f>
        <v/>
      </c>
      <c r="B222" s="40"/>
      <c r="C222" s="48" t="str">
        <f>IFERROR(VLOOKUP(B222,'equip ESPE'!$B$3:$D$51,2,0),"")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ESPE'!$B$3:$D$51,3,0),"")</f>
        <v/>
      </c>
      <c r="B223" s="40"/>
      <c r="C223" s="48" t="str">
        <f>IFERROR(VLOOKUP(B223,'equip ESPE'!$B$3:$D$51,2,0),"")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ESPE'!$B$3:$D$51,3,0),"")</f>
        <v/>
      </c>
      <c r="B224" s="40"/>
      <c r="C224" s="48" t="str">
        <f>IFERROR(VLOOKUP(B224,'equip ESPE'!$B$3:$D$51,2,0),"")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ESPE'!$B$3:$D$51,3,0),"")</f>
        <v/>
      </c>
      <c r="B225" s="40"/>
      <c r="C225" s="48" t="str">
        <f>IFERROR(VLOOKUP(B225,'equip ESPE'!$B$3:$D$51,2,0),"")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ESPE'!$B$3:$D$51,3,0),"")</f>
        <v/>
      </c>
      <c r="B226" s="40"/>
      <c r="C226" s="48" t="str">
        <f>IFERROR(VLOOKUP(B226,'equip ESPE'!$B$3:$D$51,2,0),"")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ESPE'!$B$3:$D$51,3,0),"")</f>
        <v/>
      </c>
      <c r="B227" s="40"/>
      <c r="C227" s="48" t="str">
        <f>IFERROR(VLOOKUP(B227,'equip ESPE'!$B$3:$D$51,2,0),"")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ESPE'!$B$3:$D$51,3,0),"")</f>
        <v/>
      </c>
      <c r="B228" s="40"/>
      <c r="C228" s="48" t="str">
        <f>IFERROR(VLOOKUP(B228,'equip ESPE'!$B$3:$D$51,2,0),"")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ESPE'!$B$3:$D$51,3,0),"")</f>
        <v/>
      </c>
      <c r="B229" s="40"/>
      <c r="C229" s="48" t="str">
        <f>IFERROR(VLOOKUP(B229,'equip ESPE'!$B$3:$D$51,2,0),"")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ESPE'!$B$3:$D$51,3,0),"")</f>
        <v/>
      </c>
      <c r="B230" s="40"/>
      <c r="C230" s="48" t="str">
        <f>IFERROR(VLOOKUP(B230,'equip ESPE'!$B$3:$D$51,2,0),"")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ESPE'!$B$3:$D$51,3,0),"")</f>
        <v/>
      </c>
      <c r="B231" s="40"/>
      <c r="C231" s="48" t="str">
        <f>IFERROR(VLOOKUP(B231,'equip ESPE'!$B$3:$D$51,2,0),"")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ESPE'!$B$3:$D$51,3,0),"")</f>
        <v/>
      </c>
      <c r="B232" s="40"/>
      <c r="C232" s="48" t="str">
        <f>IFERROR(VLOOKUP(B232,'equip ESPE'!$B$3:$D$51,2,0),"")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ESPE'!$B$3:$D$51,3,0),"")</f>
        <v/>
      </c>
      <c r="B233" s="40"/>
      <c r="C233" s="48" t="str">
        <f>IFERROR(VLOOKUP(B233,'equip ESPE'!$B$3:$D$51,2,0),"")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ESPE'!$B$3:$D$51,3,0),"")</f>
        <v/>
      </c>
      <c r="B234" s="40"/>
      <c r="C234" s="48" t="str">
        <f>IFERROR(VLOOKUP(B234,'equip ESPE'!$B$3:$D$51,2,0),"")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ESPE'!$B$3:$D$51,3,0),"")</f>
        <v/>
      </c>
      <c r="B235" s="40"/>
      <c r="C235" s="48" t="str">
        <f>IFERROR(VLOOKUP(B235,'equip ESPE'!$B$3:$D$51,2,0),"")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ESPE'!$B$3:$D$51,3,0),"")</f>
        <v/>
      </c>
      <c r="B236" s="40"/>
      <c r="C236" s="48" t="str">
        <f>IFERROR(VLOOKUP(B236,'equip ESPE'!$B$3:$D$51,2,0),"")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ESPE'!$B$3:$D$51,3,0),"")</f>
        <v/>
      </c>
      <c r="B237" s="40"/>
      <c r="C237" s="48" t="str">
        <f>IFERROR(VLOOKUP(B237,'equip ESPE'!$B$3:$D$51,2,0),"")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ESPE'!$B$3:$D$51,3,0),"")</f>
        <v/>
      </c>
      <c r="B238" s="40"/>
      <c r="C238" s="48" t="str">
        <f>IFERROR(VLOOKUP(B238,'equip ESPE'!$B$3:$D$51,2,0),"")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ESPE'!$B$3:$D$51,3,0),"")</f>
        <v/>
      </c>
      <c r="B239" s="40"/>
      <c r="C239" s="48" t="str">
        <f>IFERROR(VLOOKUP(B239,'equip ESPE'!$B$3:$D$51,2,0),"")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ESPE'!$B$3:$D$51,3,0),"")</f>
        <v/>
      </c>
      <c r="B240" s="40"/>
      <c r="C240" s="48" t="str">
        <f>IFERROR(VLOOKUP(B240,'equip ESPE'!$B$3:$D$51,2,0),"")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ESPE'!$B$3:$D$51,3,0),"")</f>
        <v/>
      </c>
      <c r="B241" s="40"/>
      <c r="C241" s="48" t="str">
        <f>IFERROR(VLOOKUP(B241,'equip ESPE'!$B$3:$D$51,2,0),"")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ESPE'!$B$3:$D$51,3,0),"")</f>
        <v/>
      </c>
      <c r="B242" s="40"/>
      <c r="C242" s="48" t="str">
        <f>IFERROR(VLOOKUP(B242,'equip ESPE'!$B$3:$D$51,2,0),"")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ESPE'!$B$3:$D$51,3,0),"")</f>
        <v/>
      </c>
      <c r="B243" s="40"/>
      <c r="C243" s="48" t="str">
        <f>IFERROR(VLOOKUP(B243,'equip ESPE'!$B$3:$D$51,2,0),"")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ESPE'!$B$3:$D$51,3,0),"")</f>
        <v/>
      </c>
      <c r="B244" s="40"/>
      <c r="C244" s="48" t="str">
        <f>IFERROR(VLOOKUP(B244,'equip ESPE'!$B$3:$D$51,2,0),"")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ESPE'!$B$3:$D$51,3,0),"")</f>
        <v/>
      </c>
      <c r="B245" s="40"/>
      <c r="C245" s="48" t="str">
        <f>IFERROR(VLOOKUP(B245,'equip ESPE'!$B$3:$D$51,2,0),"")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ESPE'!$B$3:$D$51,3,0),"")</f>
        <v/>
      </c>
      <c r="B246" s="40"/>
      <c r="C246" s="48" t="str">
        <f>IFERROR(VLOOKUP(B246,'equip ESPE'!$B$3:$D$51,2,0),"")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ESPE'!$B$3:$D$51,3,0),"")</f>
        <v/>
      </c>
      <c r="B247" s="40"/>
      <c r="C247" s="48" t="str">
        <f>IFERROR(VLOOKUP(B247,'equip ESPE'!$B$3:$D$51,2,0),"")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ESPE'!$B$3:$D$51,3,0),"")</f>
        <v/>
      </c>
      <c r="B248" s="40"/>
      <c r="C248" s="48" t="str">
        <f>IFERROR(VLOOKUP(B248,'equip ESPE'!$B$3:$D$51,2,0),"")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ESPE'!$B$3:$D$51,3,0),"")</f>
        <v/>
      </c>
      <c r="B249" s="40"/>
      <c r="C249" s="48" t="str">
        <f>IFERROR(VLOOKUP(B249,'equip ESPE'!$B$3:$D$51,2,0),"")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ESPE'!$B$3:$D$51,3,0),"")</f>
        <v/>
      </c>
      <c r="B250" s="40"/>
      <c r="C250" s="48" t="str">
        <f>IFERROR(VLOOKUP(B250,'equip ESPE'!$B$3:$D$51,2,0),"")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ESPE'!$B$3:$D$51,3,0),"")</f>
        <v/>
      </c>
      <c r="B251" s="40"/>
      <c r="C251" s="48" t="str">
        <f>IFERROR(VLOOKUP(B251,'equip ESPE'!$B$3:$D$51,2,0),"")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ESPE'!$B$3:$D$51,3,0),"")</f>
        <v/>
      </c>
      <c r="B252" s="40"/>
      <c r="C252" s="48" t="str">
        <f>IFERROR(VLOOKUP(B252,'equip ESPE'!$B$3:$D$51,2,0),"")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ESPE'!$B$3:$D$51,3,0),"")</f>
        <v/>
      </c>
      <c r="B253" s="40"/>
      <c r="C253" s="48" t="str">
        <f>IFERROR(VLOOKUP(B253,'equip ESPE'!$B$3:$D$51,2,0),"")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ESPE'!$B$3:$D$51,3,0),"")</f>
        <v/>
      </c>
      <c r="B254" s="40"/>
      <c r="C254" s="48" t="str">
        <f>IFERROR(VLOOKUP(B254,'equip ESPE'!$B$3:$D$51,2,0),"")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ESPE'!$B$3:$D$51,3,0),"")</f>
        <v/>
      </c>
      <c r="B255" s="40"/>
      <c r="C255" s="48" t="str">
        <f>IFERROR(VLOOKUP(B255,'equip ESPE'!$B$3:$D$51,2,0),"")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ESPE'!$B$3:$D$51,3,0),"")</f>
        <v/>
      </c>
      <c r="B256" s="40"/>
      <c r="C256" s="48" t="str">
        <f>IFERROR(VLOOKUP(B256,'equip ESPE'!$B$3:$D$51,2,0),"")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ESPE'!$B$3:$D$51,3,0),"")</f>
        <v/>
      </c>
      <c r="B257" s="40"/>
      <c r="C257" s="48" t="str">
        <f>IFERROR(VLOOKUP(B257,'equip ESPE'!$B$3:$D$51,2,0),"")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ESPE'!$B$3:$D$51,3,0),"")</f>
        <v/>
      </c>
      <c r="B258" s="40"/>
      <c r="C258" s="48" t="str">
        <f>IFERROR(VLOOKUP(B258,'equip ESPE'!$B$3:$D$51,2,0),"")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ESPE'!$B$3:$D$51,3,0),"")</f>
        <v/>
      </c>
      <c r="B259" s="40"/>
      <c r="C259" s="48" t="str">
        <f>IFERROR(VLOOKUP(B259,'equip ESPE'!$B$3:$D$51,2,0),"")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ESPE'!$B$3:$D$51,3,0),"")</f>
        <v/>
      </c>
      <c r="B260" s="40"/>
      <c r="C260" s="48" t="str">
        <f>IFERROR(VLOOKUP(B260,'equip ESPE'!$B$3:$D$51,2,0),"")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ESPE'!$B$3:$D$51,3,0),"")</f>
        <v/>
      </c>
      <c r="B261" s="40"/>
      <c r="C261" s="48" t="str">
        <f>IFERROR(VLOOKUP(B261,'equip ESPE'!$B$3:$D$51,2,0),"")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ESPE'!$B$3:$D$51,3,0),"")</f>
        <v/>
      </c>
      <c r="B262" s="40"/>
      <c r="C262" s="48" t="str">
        <f>IFERROR(VLOOKUP(B262,'equip ESPE'!$B$3:$D$51,2,0),"")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ESPE'!$B$3:$D$51,3,0),"")</f>
        <v/>
      </c>
      <c r="B263" s="40"/>
      <c r="C263" s="48" t="str">
        <f>IFERROR(VLOOKUP(B263,'equip ESPE'!$B$3:$D$51,2,0),"")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ESPE'!$B$3:$D$51,3,0),"")</f>
        <v/>
      </c>
      <c r="B264" s="40"/>
      <c r="C264" s="48" t="str">
        <f>IFERROR(VLOOKUP(B264,'equip ESPE'!$B$3:$D$51,2,0),"")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ESPE'!$B$3:$D$51,3,0),"")</f>
        <v/>
      </c>
      <c r="B265" s="40"/>
      <c r="C265" s="48" t="str">
        <f>IFERROR(VLOOKUP(B265,'equip ESPE'!$B$3:$D$51,2,0),"")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ESPE'!$B$3:$D$51,3,0),"")</f>
        <v/>
      </c>
      <c r="B266" s="40"/>
      <c r="C266" s="48" t="str">
        <f>IFERROR(VLOOKUP(B266,'equip ESPE'!$B$3:$D$51,2,0),"")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ESPE'!$B$3:$D$51,3,0),"")</f>
        <v/>
      </c>
      <c r="B267" s="40"/>
      <c r="C267" s="48" t="str">
        <f>IFERROR(VLOOKUP(B267,'equip ESPE'!$B$3:$D$51,2,0),"")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ESPE'!$B$3:$D$51,3,0),"")</f>
        <v/>
      </c>
      <c r="B268" s="40"/>
      <c r="C268" s="48" t="str">
        <f>IFERROR(VLOOKUP(B268,'equip ESPE'!$B$3:$D$51,2,0),"")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ESPE'!$B$3:$D$51,3,0),"")</f>
        <v/>
      </c>
      <c r="B269" s="40"/>
      <c r="C269" s="48" t="str">
        <f>IFERROR(VLOOKUP(B269,'equip ESPE'!$B$3:$D$51,2,0),"")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ESPE'!$B$3:$D$51,3,0),"")</f>
        <v/>
      </c>
      <c r="B270" s="40"/>
      <c r="C270" s="48" t="str">
        <f>IFERROR(VLOOKUP(B270,'equip ESPE'!$B$3:$D$51,2,0),"")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ESPE'!$B$3:$D$51,3,0),"")</f>
        <v/>
      </c>
      <c r="B271" s="40"/>
      <c r="C271" s="48" t="str">
        <f>IFERROR(VLOOKUP(B271,'equip ESPE'!$B$3:$D$51,2,0),"")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ESPE'!$B$3:$D$51,3,0),"")</f>
        <v/>
      </c>
      <c r="B272" s="40"/>
      <c r="C272" s="48" t="str">
        <f>IFERROR(VLOOKUP(B272,'equip ESPE'!$B$3:$D$51,2,0),"")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ESPE'!$B$3:$D$51,3,0),"")</f>
        <v/>
      </c>
      <c r="B273" s="40"/>
      <c r="C273" s="48" t="str">
        <f>IFERROR(VLOOKUP(B273,'equip ESPE'!$B$3:$D$51,2,0),"")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ESPE'!$B$3:$D$51,3,0),"")</f>
        <v/>
      </c>
      <c r="B274" s="40"/>
      <c r="C274" s="48" t="str">
        <f>IFERROR(VLOOKUP(B274,'equip ESPE'!$B$3:$D$51,2,0),"")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ESPE'!$B$3:$D$51,3,0),"")</f>
        <v/>
      </c>
      <c r="B275" s="40"/>
      <c r="C275" s="48" t="str">
        <f>IFERROR(VLOOKUP(B275,'equip ESPE'!$B$3:$D$51,2,0),"")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ESPE'!$B$3:$D$51,3,0),"")</f>
        <v/>
      </c>
      <c r="B276" s="40"/>
      <c r="C276" s="48" t="str">
        <f>IFERROR(VLOOKUP(B276,'equip ESPE'!$B$3:$D$51,2,0),"")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ESPE'!$B$3:$D$51,3,0),"")</f>
        <v/>
      </c>
      <c r="B277" s="40"/>
      <c r="C277" s="48" t="str">
        <f>IFERROR(VLOOKUP(B277,'equip ESPE'!$B$3:$D$51,2,0),"")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ESPE'!$B$3:$D$51,3,0),"")</f>
        <v/>
      </c>
      <c r="B278" s="40"/>
      <c r="C278" s="48" t="str">
        <f>IFERROR(VLOOKUP(B278,'equip ESPE'!$B$3:$D$51,2,0),"")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ESPE'!$B$3:$D$51,3,0),"")</f>
        <v/>
      </c>
      <c r="B279" s="40"/>
      <c r="C279" s="48" t="str">
        <f>IFERROR(VLOOKUP(B279,'equip ESPE'!$B$3:$D$51,2,0),"")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ESPE'!$B$3:$D$51,3,0),"")</f>
        <v/>
      </c>
      <c r="B280" s="40"/>
      <c r="C280" s="48" t="str">
        <f>IFERROR(VLOOKUP(B280,'equip ESPE'!$B$3:$D$51,2,0),"")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ESPE'!$B$3:$D$51,3,0),"")</f>
        <v/>
      </c>
      <c r="B281" s="40"/>
      <c r="C281" s="48" t="str">
        <f>IFERROR(VLOOKUP(B281,'equip ESPE'!$B$3:$D$51,2,0),"")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ESPE'!$B$3:$D$51,3,0),"")</f>
        <v/>
      </c>
      <c r="B282" s="40"/>
      <c r="C282" s="48" t="str">
        <f>IFERROR(VLOOKUP(B282,'equip ESPE'!$B$3:$D$51,2,0),"")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ESPE'!$B$3:$D$51,3,0),"")</f>
        <v/>
      </c>
      <c r="B283" s="40"/>
      <c r="C283" s="48" t="str">
        <f>IFERROR(VLOOKUP(B283,'equip ESPE'!$B$3:$D$51,2,0),"")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ESPE'!$B$3:$D$51,3,0),"")</f>
        <v/>
      </c>
      <c r="B284" s="40"/>
      <c r="C284" s="48" t="str">
        <f>IFERROR(VLOOKUP(B284,'equip ESPE'!$B$3:$D$51,2,0),"")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ESPE'!$B$3:$D$51,3,0),"")</f>
        <v/>
      </c>
      <c r="B285" s="40"/>
      <c r="C285" s="48" t="str">
        <f>IFERROR(VLOOKUP(B285,'equip ESPE'!$B$3:$D$51,2,0),"")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ESPE'!$B$3:$D$51,3,0),"")</f>
        <v/>
      </c>
      <c r="B286" s="40"/>
      <c r="C286" s="48" t="str">
        <f>IFERROR(VLOOKUP(B286,'equip ESPE'!$B$3:$D$51,2,0),"")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ESPE'!$B$3:$D$51,3,0),"")</f>
        <v/>
      </c>
      <c r="B287" s="40"/>
      <c r="C287" s="48" t="str">
        <f>IFERROR(VLOOKUP(B287,'equip ESPE'!$B$3:$D$51,2,0),"")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ESPE'!$B$3:$D$51,3,0),"")</f>
        <v/>
      </c>
      <c r="B288" s="40"/>
      <c r="C288" s="48" t="str">
        <f>IFERROR(VLOOKUP(B288,'equip ESPE'!$B$3:$D$51,2,0),"")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ESPE'!$B$3:$D$51,3,0),"")</f>
        <v/>
      </c>
      <c r="B289" s="40"/>
      <c r="C289" s="48" t="str">
        <f>IFERROR(VLOOKUP(B289,'equip ESPE'!$B$3:$D$51,2,0),"")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ESPE'!$B$3:$D$51,3,0),"")</f>
        <v/>
      </c>
      <c r="B290" s="40"/>
      <c r="C290" s="48" t="str">
        <f>IFERROR(VLOOKUP(B290,'equip ESPE'!$B$3:$D$51,2,0),"")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ESPE'!$B$3:$D$51,3,0),"")</f>
        <v/>
      </c>
      <c r="B291" s="40"/>
      <c r="C291" s="48" t="str">
        <f>IFERROR(VLOOKUP(B291,'equip ESPE'!$B$3:$D$51,2,0),"")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ESPE'!$B$3:$D$51,3,0),"")</f>
        <v/>
      </c>
      <c r="B292" s="40"/>
      <c r="C292" s="48" t="str">
        <f>IFERROR(VLOOKUP(B292,'equip ESPE'!$B$3:$D$51,2,0),"")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ESPE'!$B$3:$D$51,3,0),"")</f>
        <v/>
      </c>
      <c r="B293" s="40"/>
      <c r="C293" s="48" t="str">
        <f>IFERROR(VLOOKUP(B293,'equip ESPE'!$B$3:$D$51,2,0),"")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ESPE'!$B$3:$D$51,3,0),"")</f>
        <v/>
      </c>
      <c r="B294" s="40"/>
      <c r="C294" s="48" t="str">
        <f>IFERROR(VLOOKUP(B294,'equip ESPE'!$B$3:$D$51,2,0),"")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ESPE'!$B$3:$D$51,3,0),"")</f>
        <v/>
      </c>
      <c r="B295" s="40"/>
      <c r="C295" s="48" t="str">
        <f>IFERROR(VLOOKUP(B295,'equip ESPE'!$B$3:$D$51,2,0),"")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ESPE'!$B$3:$D$51,3,0),"")</f>
        <v/>
      </c>
      <c r="B296" s="40"/>
      <c r="C296" s="48" t="str">
        <f>IFERROR(VLOOKUP(B296,'equip ESPE'!$B$3:$D$51,2,0),"")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ESPE'!$B$3:$D$51,3,0),"")</f>
        <v/>
      </c>
      <c r="B297" s="40"/>
      <c r="C297" s="48" t="str">
        <f>IFERROR(VLOOKUP(B297,'equip ESPE'!$B$3:$D$51,2,0),"")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ESPE'!$B$3:$D$51,3,0),"")</f>
        <v/>
      </c>
      <c r="B298" s="40"/>
      <c r="C298" s="48" t="str">
        <f>IFERROR(VLOOKUP(B298,'equip ESPE'!$B$3:$D$51,2,0),"")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ESPE'!$B$3:$D$51,3,0),"")</f>
        <v/>
      </c>
      <c r="B299" s="40"/>
      <c r="C299" s="48" t="str">
        <f>IFERROR(VLOOKUP(B299,'equip ESPE'!$B$3:$D$51,2,0),"")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ESPE'!$B$3:$D$51,3,0),"")</f>
        <v/>
      </c>
      <c r="B300" s="40"/>
      <c r="C300" s="48" t="str">
        <f>IFERROR(VLOOKUP(B300,'equip ESPE'!$B$3:$D$51,2,0),"")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ESPE'!$B$3:$D$51,3,0),"")</f>
        <v/>
      </c>
      <c r="B301" s="40"/>
      <c r="C301" s="48" t="str">
        <f>IFERROR(VLOOKUP(B301,'equip ESPE'!$B$3:$D$51,2,0),"")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ESPE'!$B$3:$D$51,3,0),"")</f>
        <v/>
      </c>
      <c r="B302" s="40"/>
      <c r="C302" s="48" t="str">
        <f>IFERROR(VLOOKUP(B302,'equip ESPE'!$B$3:$D$51,2,0),"")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ESPE'!$B$3:$D$51,3,0),"")</f>
        <v/>
      </c>
      <c r="B303" s="40"/>
      <c r="C303" s="48" t="str">
        <f>IFERROR(VLOOKUP(B303,'equip ESPE'!$B$3:$D$51,2,0),"")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ESPE'!$B$3:$D$51,3,0),"")</f>
        <v/>
      </c>
      <c r="B304" s="40"/>
      <c r="C304" s="48" t="str">
        <f>IFERROR(VLOOKUP(B304,'equip ESPE'!$B$3:$D$51,2,0),"")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ESPE'!$B$3:$D$51,3,0),"")</f>
        <v/>
      </c>
      <c r="B305" s="40"/>
      <c r="C305" s="48" t="str">
        <f>IFERROR(VLOOKUP(B305,'equip ESPE'!$B$3:$D$51,2,0),"")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ESPE'!$B$3:$D$51,3,0),"")</f>
        <v/>
      </c>
      <c r="B306" s="40"/>
      <c r="C306" s="48" t="str">
        <f>IFERROR(VLOOKUP(B306,'equip ESPE'!$B$3:$D$51,2,0),"")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ESPE'!$B$3:$D$51,3,0),"")</f>
        <v/>
      </c>
      <c r="B307" s="40"/>
      <c r="C307" s="48" t="str">
        <f>IFERROR(VLOOKUP(B307,'equip ESPE'!$B$3:$D$51,2,0),"")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ESPE'!$B$3:$D$51,3,0),"")</f>
        <v/>
      </c>
      <c r="B308" s="40"/>
      <c r="C308" s="48" t="str">
        <f>IFERROR(VLOOKUP(B308,'equip ESPE'!$B$3:$D$51,2,0),"")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ESPE'!$B$3:$D$51,3,0),"")</f>
        <v/>
      </c>
      <c r="B309" s="40"/>
      <c r="C309" s="48" t="str">
        <f>IFERROR(VLOOKUP(B309,'equip ESPE'!$B$3:$D$51,2,0),"")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ESPE'!$B$3:$D$51,3,0),"")</f>
        <v/>
      </c>
      <c r="B310" s="40"/>
      <c r="C310" s="48" t="str">
        <f>IFERROR(VLOOKUP(B310,'equip ESPE'!$B$3:$D$51,2,0),"")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ESPE'!$B$3:$D$51,3,0),"")</f>
        <v/>
      </c>
      <c r="B311" s="40"/>
      <c r="C311" s="48" t="str">
        <f>IFERROR(VLOOKUP(B311,'equip ESPE'!$B$3:$D$51,2,0),"")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ESPE'!$B$3:$D$51,3,0),"")</f>
        <v/>
      </c>
      <c r="B312" s="40"/>
      <c r="C312" s="48" t="str">
        <f>IFERROR(VLOOKUP(B312,'equip ESPE'!$B$3:$D$51,2,0),"")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ESPE'!$B$3:$D$51,3,0),"")</f>
        <v/>
      </c>
      <c r="B313" s="40"/>
      <c r="C313" s="48" t="str">
        <f>IFERROR(VLOOKUP(B313,'equip ESPE'!$B$3:$D$51,2,0),"")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ESPE'!$B$3:$D$51,3,0),"")</f>
        <v/>
      </c>
      <c r="B314" s="40"/>
      <c r="C314" s="48" t="str">
        <f>IFERROR(VLOOKUP(B314,'equip ESPE'!$B$3:$D$51,2,0),"")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ESPE'!$B$3:$D$51,3,0),"")</f>
        <v/>
      </c>
      <c r="B315" s="40"/>
      <c r="C315" s="48" t="str">
        <f>IFERROR(VLOOKUP(B315,'equip ESPE'!$B$3:$D$51,2,0),"")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ESPE'!$B$3:$D$51,3,0),"")</f>
        <v/>
      </c>
      <c r="B316" s="40"/>
      <c r="C316" s="48" t="str">
        <f>IFERROR(VLOOKUP(B316,'equip ESPE'!$B$3:$D$51,2,0),"")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ESPE'!$B$3:$D$51,3,0),"")</f>
        <v/>
      </c>
      <c r="B317" s="40"/>
      <c r="C317" s="48" t="str">
        <f>IFERROR(VLOOKUP(B317,'equip ESPE'!$B$3:$D$51,2,0),"")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ESPE'!$B$3:$D$51,3,0),"")</f>
        <v/>
      </c>
      <c r="B318" s="40"/>
      <c r="C318" s="48" t="str">
        <f>IFERROR(VLOOKUP(B318,'equip ESPE'!$B$3:$D$51,2,0),"")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ESPE'!$B$3:$D$51,3,0),"")</f>
        <v/>
      </c>
      <c r="B319" s="40"/>
      <c r="C319" s="48" t="str">
        <f>IFERROR(VLOOKUP(B319,'equip ESPE'!$B$3:$D$51,2,0),"")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ESPE'!$B$3:$D$51,3,0),"")</f>
        <v/>
      </c>
      <c r="B320" s="40"/>
      <c r="C320" s="48" t="str">
        <f>IFERROR(VLOOKUP(B320,'equip ESPE'!$B$3:$D$51,2,0),"")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ESPE'!$B$3:$D$51,3,0),"")</f>
        <v/>
      </c>
      <c r="B321" s="40"/>
      <c r="C321" s="48" t="str">
        <f>IFERROR(VLOOKUP(B321,'equip ESPE'!$B$3:$D$51,2,0),"")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ESPE'!$B$3:$D$51,3,0),"")</f>
        <v/>
      </c>
      <c r="B322" s="40"/>
      <c r="C322" s="48" t="str">
        <f>IFERROR(VLOOKUP(B322,'equip ESPE'!$B$3:$D$51,2,0),"")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ESPE'!$B$3:$D$51,3,0),"")</f>
        <v/>
      </c>
      <c r="B323" s="40"/>
      <c r="C323" s="48" t="str">
        <f>IFERROR(VLOOKUP(B323,'equip ESPE'!$B$3:$D$51,2,0),"")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ESPE'!$B$3:$D$51,3,0),"")</f>
        <v/>
      </c>
      <c r="B324" s="40"/>
      <c r="C324" s="48" t="str">
        <f>IFERROR(VLOOKUP(B324,'equip ESPE'!$B$3:$D$51,2,0),"")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ESPE'!$B$3:$D$51,3,0),"")</f>
        <v/>
      </c>
      <c r="B325" s="40"/>
      <c r="C325" s="48" t="str">
        <f>IFERROR(VLOOKUP(B325,'equip ESPE'!$B$3:$D$51,2,0),"")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ESPE'!$B$3:$D$51,3,0),"")</f>
        <v/>
      </c>
      <c r="B326" s="40"/>
      <c r="C326" s="48" t="str">
        <f>IFERROR(VLOOKUP(B326,'equip ESPE'!$B$3:$D$51,2,0),"")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ESPE'!$B$3:$D$51,3,0),"")</f>
        <v/>
      </c>
      <c r="B327" s="40"/>
      <c r="C327" s="48" t="str">
        <f>IFERROR(VLOOKUP(B327,'equip ESPE'!$B$3:$D$51,2,0),"")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ESPE'!$B$3:$D$51,3,0),"")</f>
        <v/>
      </c>
      <c r="B328" s="40"/>
      <c r="C328" s="48" t="str">
        <f>IFERROR(VLOOKUP(B328,'equip ESPE'!$B$3:$D$51,2,0),"")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ESPE'!$B$3:$D$51,3,0),"")</f>
        <v/>
      </c>
      <c r="B329" s="40"/>
      <c r="C329" s="48" t="str">
        <f>IFERROR(VLOOKUP(B329,'equip ESPE'!$B$3:$D$51,2,0),"")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ESPE'!$B$3:$D$51,3,0),"")</f>
        <v/>
      </c>
      <c r="B330" s="40"/>
      <c r="C330" s="48" t="str">
        <f>IFERROR(VLOOKUP(B330,'equip ESPE'!$B$3:$D$51,2,0),"")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ESPE'!$B$3:$D$51,3,0),"")</f>
        <v/>
      </c>
      <c r="B331" s="40"/>
      <c r="C331" s="48" t="str">
        <f>IFERROR(VLOOKUP(B331,'equip ESPE'!$B$3:$D$51,2,0),"")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ESPE'!$B$3:$D$51,3,0),"")</f>
        <v/>
      </c>
      <c r="B332" s="40"/>
      <c r="C332" s="48" t="str">
        <f>IFERROR(VLOOKUP(B332,'equip ESPE'!$B$3:$D$51,2,0),"")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ESPE'!$B$3:$D$51,3,0),"")</f>
        <v/>
      </c>
      <c r="B333" s="40"/>
      <c r="C333" s="48" t="str">
        <f>IFERROR(VLOOKUP(B333,'equip ESPE'!$B$3:$D$51,2,0),"")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ESPE'!$B$3:$D$51,3,0),"")</f>
        <v/>
      </c>
      <c r="B334" s="40"/>
      <c r="C334" s="48" t="str">
        <f>IFERROR(VLOOKUP(B334,'equip ESPE'!$B$3:$D$51,2,0),"")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ESPE'!$B$3:$D$51,3,0),"")</f>
        <v/>
      </c>
      <c r="B335" s="40"/>
      <c r="C335" s="48" t="str">
        <f>IFERROR(VLOOKUP(B335,'equip ESPE'!$B$3:$D$51,2,0),"")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ESPE'!$B$3:$D$51,3,0),"")</f>
        <v/>
      </c>
      <c r="B336" s="40"/>
      <c r="C336" s="48" t="str">
        <f>IFERROR(VLOOKUP(B336,'equip ESPE'!$B$3:$D$51,2,0),"")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ESPE'!$B$3:$D$51,3,0),"")</f>
        <v/>
      </c>
      <c r="B337" s="40"/>
      <c r="C337" s="48" t="str">
        <f>IFERROR(VLOOKUP(B337,'equip ESPE'!$B$3:$D$51,2,0),"")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ESPE'!$B$3:$D$51,3,0),"")</f>
        <v/>
      </c>
      <c r="B338" s="40"/>
      <c r="C338" s="48" t="str">
        <f>IFERROR(VLOOKUP(B338,'equip ESPE'!$B$3:$D$51,2,0),"")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ESPE'!$B$3:$D$51,3,0),"")</f>
        <v/>
      </c>
      <c r="B339" s="40"/>
      <c r="C339" s="48" t="str">
        <f>IFERROR(VLOOKUP(B339,'equip ESPE'!$B$3:$D$51,2,0),"")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ESPE'!$B$3:$D$51,3,0),"")</f>
        <v/>
      </c>
      <c r="B340" s="40"/>
      <c r="C340" s="48" t="str">
        <f>IFERROR(VLOOKUP(B340,'equip ESPE'!$B$3:$D$51,2,0),"")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ESPE'!$B$3:$D$51,3,0),"")</f>
        <v/>
      </c>
      <c r="B341" s="40"/>
      <c r="C341" s="48" t="str">
        <f>IFERROR(VLOOKUP(B341,'equip ESPE'!$B$3:$D$51,2,0),"")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ESPE'!$B$3:$D$51,3,0),"")</f>
        <v/>
      </c>
      <c r="B342" s="40"/>
      <c r="C342" s="48" t="str">
        <f>IFERROR(VLOOKUP(B342,'equip ESPE'!$B$3:$D$51,2,0),"")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ESPE'!$B$3:$D$51,3,0),"")</f>
        <v/>
      </c>
      <c r="B343" s="40"/>
      <c r="C343" s="48" t="str">
        <f>IFERROR(VLOOKUP(B343,'equip ESPE'!$B$3:$D$51,2,0),"")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ESPE'!$B$3:$D$51,3,0),"")</f>
        <v/>
      </c>
      <c r="B344" s="40"/>
      <c r="C344" s="48" t="str">
        <f>IFERROR(VLOOKUP(B344,'equip ESPE'!$B$3:$D$51,2,0),"")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ESPE'!$B$3:$D$51,3,0),"")</f>
        <v/>
      </c>
      <c r="B345" s="40"/>
      <c r="C345" s="48" t="str">
        <f>IFERROR(VLOOKUP(B345,'equip ESPE'!$B$3:$D$51,2,0),"")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ESPE'!$B$3:$D$51,3,0),"")</f>
        <v/>
      </c>
      <c r="B346" s="40"/>
      <c r="C346" s="48" t="str">
        <f>IFERROR(VLOOKUP(B346,'equip ESPE'!$B$3:$D$51,2,0),"")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ESPE'!$B$3:$D$51,3,0),"")</f>
        <v/>
      </c>
      <c r="B347" s="40"/>
      <c r="C347" s="48" t="str">
        <f>IFERROR(VLOOKUP(B347,'equip ESPE'!$B$3:$D$51,2,0),"")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ESPE'!$B$3:$D$51,3,0),"")</f>
        <v/>
      </c>
      <c r="B348" s="40"/>
      <c r="C348" s="48" t="str">
        <f>IFERROR(VLOOKUP(B348,'equip ESPE'!$B$3:$D$51,2,0),"")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ESPE'!$B$3:$D$51,3,0),"")</f>
        <v/>
      </c>
      <c r="B349" s="40"/>
      <c r="C349" s="48" t="str">
        <f>IFERROR(VLOOKUP(B349,'equip ESPE'!$B$3:$D$51,2,0),"")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ESPE'!$B$3:$D$51,3,0),"")</f>
        <v/>
      </c>
      <c r="B350" s="40"/>
      <c r="C350" s="48" t="str">
        <f>IFERROR(VLOOKUP(B350,'equip ESPE'!$B$3:$D$51,2,0),"")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ESPE'!$B$3:$D$51,3,0),"")</f>
        <v/>
      </c>
      <c r="B351" s="40"/>
      <c r="C351" s="48" t="str">
        <f>IFERROR(VLOOKUP(B351,'equip ESPE'!$B$3:$D$51,2,0),"")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ESPE'!$B$3:$D$51,3,0),"")</f>
        <v/>
      </c>
      <c r="B352" s="40"/>
      <c r="C352" s="48" t="str">
        <f>IFERROR(VLOOKUP(B352,'equip ESPE'!$B$3:$D$51,2,0),"")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ESPE'!$B$3:$D$51,3,0),"")</f>
        <v/>
      </c>
      <c r="B353" s="40"/>
      <c r="C353" s="48" t="str">
        <f>IFERROR(VLOOKUP(B353,'equip ESPE'!$B$3:$D$51,2,0),"")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ESPE'!$B$3:$D$51,3,0),"")</f>
        <v/>
      </c>
      <c r="B354" s="40"/>
      <c r="C354" s="48" t="str">
        <f>IFERROR(VLOOKUP(B354,'equip ESPE'!$B$3:$D$51,2,0),"")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ESPE'!$B$3:$D$51,3,0),"")</f>
        <v/>
      </c>
      <c r="B355" s="40"/>
      <c r="C355" s="48" t="str">
        <f>IFERROR(VLOOKUP(B355,'equip ESPE'!$B$3:$D$51,2,0),"")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ESPE'!$B$3:$D$51,3,0),"")</f>
        <v/>
      </c>
      <c r="B356" s="40"/>
      <c r="C356" s="48" t="str">
        <f>IFERROR(VLOOKUP(B356,'equip ESPE'!$B$3:$D$51,2,0),"")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ESPE'!$B$3:$D$51,3,0),"")</f>
        <v/>
      </c>
      <c r="B357" s="40"/>
      <c r="C357" s="48" t="str">
        <f>IFERROR(VLOOKUP(B357,'equip ESPE'!$B$3:$D$51,2,0),"")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ESPE'!$B$3:$D$51,3,0),"")</f>
        <v/>
      </c>
      <c r="B358" s="40"/>
      <c r="C358" s="48" t="str">
        <f>IFERROR(VLOOKUP(B358,'equip ESPE'!$B$3:$D$51,2,0),"")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ESPE'!$B$3:$D$51,3,0),"")</f>
        <v/>
      </c>
      <c r="B359" s="40"/>
      <c r="C359" s="48" t="str">
        <f>IFERROR(VLOOKUP(B359,'equip ESPE'!$B$3:$D$51,2,0),"")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ESPE'!$B$3:$D$51,3,0),"")</f>
        <v/>
      </c>
      <c r="B360" s="40"/>
      <c r="C360" s="48" t="str">
        <f>IFERROR(VLOOKUP(B360,'equip ESPE'!$B$3:$D$51,2,0),"")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ESPE'!$B$3:$D$51,3,0),"")</f>
        <v/>
      </c>
      <c r="B361" s="40"/>
      <c r="C361" s="48" t="str">
        <f>IFERROR(VLOOKUP(B361,'equip ESPE'!$B$3:$D$51,2,0),"")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ESPE'!$B$3:$D$51,3,0),"")</f>
        <v/>
      </c>
      <c r="B362" s="40"/>
      <c r="C362" s="48" t="str">
        <f>IFERROR(VLOOKUP(B362,'equip ESPE'!$B$3:$D$51,2,0),"")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ESPE'!$B$3:$D$51,3,0),"")</f>
        <v/>
      </c>
      <c r="B363" s="40"/>
      <c r="C363" s="48" t="str">
        <f>IFERROR(VLOOKUP(B363,'equip ESPE'!$B$3:$D$51,2,0),"")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ESPE'!$B$3:$D$51,3,0),"")</f>
        <v/>
      </c>
      <c r="B364" s="40"/>
      <c r="C364" s="48" t="str">
        <f>IFERROR(VLOOKUP(B364,'equip ESPE'!$B$3:$D$51,2,0),"")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ESPE'!$B$3:$D$51,3,0),"")</f>
        <v/>
      </c>
      <c r="B365" s="40"/>
      <c r="C365" s="48" t="str">
        <f>IFERROR(VLOOKUP(B365,'equip ESPE'!$B$3:$D$51,2,0),"")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ESPE'!$B$3:$D$51,3,0),"")</f>
        <v/>
      </c>
      <c r="B366" s="40"/>
      <c r="C366" s="48" t="str">
        <f>IFERROR(VLOOKUP(B366,'equip ESPE'!$B$3:$D$51,2,0),"")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ESPE'!$B$3:$D$51,3,0),"")</f>
        <v/>
      </c>
      <c r="B367" s="40"/>
      <c r="C367" s="48" t="str">
        <f>IFERROR(VLOOKUP(B367,'equip ESPE'!$B$3:$D$51,2,0),"")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ESPE'!$B$3:$D$51,3,0),"")</f>
        <v/>
      </c>
      <c r="B368" s="40"/>
      <c r="C368" s="48" t="str">
        <f>IFERROR(VLOOKUP(B368,'equip ESPE'!$B$3:$D$51,2,0),"")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ESPE'!$B$3:$D$51,3,0),"")</f>
        <v/>
      </c>
      <c r="B369" s="40"/>
      <c r="C369" s="48" t="str">
        <f>IFERROR(VLOOKUP(B369,'equip ESPE'!$B$3:$D$51,2,0),"")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ESPE'!$B$3:$D$51,3,0),"")</f>
        <v/>
      </c>
      <c r="B370" s="40"/>
      <c r="C370" s="48" t="str">
        <f>IFERROR(VLOOKUP(B370,'equip ESPE'!$B$3:$D$51,2,0),"")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ESPE'!$B$3:$D$51,3,0),"")</f>
        <v/>
      </c>
      <c r="B371" s="40"/>
      <c r="C371" s="48" t="str">
        <f>IFERROR(VLOOKUP(B371,'equip ESPE'!$B$3:$D$51,2,0),"")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ESPE'!$B$3:$D$51,3,0),"")</f>
        <v/>
      </c>
      <c r="B372" s="40"/>
      <c r="C372" s="48" t="str">
        <f>IFERROR(VLOOKUP(B372,'equip ESPE'!$B$3:$D$51,2,0),"")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ESPE'!$B$3:$D$51,3,0),"")</f>
        <v/>
      </c>
      <c r="B373" s="40"/>
      <c r="C373" s="48" t="str">
        <f>IFERROR(VLOOKUP(B373,'equip ESPE'!$B$3:$D$51,2,0),"")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ESPE'!$B$3:$D$51,3,0),"")</f>
        <v/>
      </c>
      <c r="B374" s="40"/>
      <c r="C374" s="48" t="str">
        <f>IFERROR(VLOOKUP(B374,'equip ESPE'!$B$3:$D$51,2,0),"")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ESPE'!$B$3:$D$51,3,0),"")</f>
        <v/>
      </c>
      <c r="B375" s="40"/>
      <c r="C375" s="48" t="str">
        <f>IFERROR(VLOOKUP(B375,'equip ESPE'!$B$3:$D$51,2,0),"")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ESPE'!$B$3:$D$51,3,0),"")</f>
        <v/>
      </c>
      <c r="B376" s="40"/>
      <c r="C376" s="48" t="str">
        <f>IFERROR(VLOOKUP(B376,'equip ESPE'!$B$3:$D$51,2,0),"")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ESPE'!$B$3:$D$51,3,0),"")</f>
        <v/>
      </c>
      <c r="B377" s="40"/>
      <c r="C377" s="48" t="str">
        <f>IFERROR(VLOOKUP(B377,'equip ESPE'!$B$3:$D$51,2,0),"")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ESPE'!$B$3:$D$51,3,0),"")</f>
        <v/>
      </c>
      <c r="B378" s="40"/>
      <c r="C378" s="48" t="str">
        <f>IFERROR(VLOOKUP(B378,'equip ESPE'!$B$3:$D$51,2,0),"")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ESPE'!$B$3:$D$51,3,0),"")</f>
        <v/>
      </c>
      <c r="B379" s="40"/>
      <c r="C379" s="48" t="str">
        <f>IFERROR(VLOOKUP(B379,'equip ESPE'!$B$3:$D$51,2,0),"")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ESPE'!$B$3:$D$51,3,0),"")</f>
        <v/>
      </c>
      <c r="B380" s="40"/>
      <c r="C380" s="48" t="str">
        <f>IFERROR(VLOOKUP(B380,'equip ESPE'!$B$3:$D$51,2,0),"")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ESPE'!$B$3:$D$51,3,0),"")</f>
        <v/>
      </c>
      <c r="B381" s="40"/>
      <c r="C381" s="48" t="str">
        <f>IFERROR(VLOOKUP(B381,'equip ESPE'!$B$3:$D$51,2,0),"")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ESPE'!$B$3:$D$51,3,0),"")</f>
        <v/>
      </c>
      <c r="B382" s="40"/>
      <c r="C382" s="48" t="str">
        <f>IFERROR(VLOOKUP(B382,'equip ESPE'!$B$3:$D$51,2,0),"")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ESPE'!$B$3:$D$51,3,0),"")</f>
        <v/>
      </c>
      <c r="B383" s="40"/>
      <c r="C383" s="48" t="str">
        <f>IFERROR(VLOOKUP(B383,'equip ESPE'!$B$3:$D$51,2,0),"")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ESPE'!$B$3:$D$51,3,0),"")</f>
        <v/>
      </c>
      <c r="B384" s="40"/>
      <c r="C384" s="48" t="str">
        <f>IFERROR(VLOOKUP(B384,'equip ESPE'!$B$3:$D$51,2,0),"")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ESPE'!$B$3:$D$51,3,0),"")</f>
        <v/>
      </c>
      <c r="B385" s="40"/>
      <c r="C385" s="48" t="str">
        <f>IFERROR(VLOOKUP(B385,'equip ESPE'!$B$3:$D$51,2,0),"")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ESPE'!$B$3:$D$51,3,0),"")</f>
        <v/>
      </c>
      <c r="B386" s="40"/>
      <c r="C386" s="48" t="str">
        <f>IFERROR(VLOOKUP(B386,'equip ESPE'!$B$3:$D$51,2,0),"")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ESPE'!$B$3:$D$51,3,0),"")</f>
        <v/>
      </c>
      <c r="B387" s="40"/>
      <c r="C387" s="48" t="str">
        <f>IFERROR(VLOOKUP(B387,'equip ESPE'!$B$3:$D$51,2,0),"")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ESPE'!$B$3:$D$51,3,0),"")</f>
        <v/>
      </c>
      <c r="B388" s="40"/>
      <c r="C388" s="48" t="str">
        <f>IFERROR(VLOOKUP(B388,'equip ESPE'!$B$3:$D$51,2,0),"")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ESPE'!$B$3:$D$51,3,0),"")</f>
        <v/>
      </c>
      <c r="B389" s="40"/>
      <c r="C389" s="48" t="str">
        <f>IFERROR(VLOOKUP(B389,'equip ESPE'!$B$3:$D$51,2,0),"")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ESPE'!$B$3:$D$51,3,0),"")</f>
        <v/>
      </c>
      <c r="B390" s="40"/>
      <c r="C390" s="48" t="str">
        <f>IFERROR(VLOOKUP(B390,'equip ESPE'!$B$3:$D$51,2,0),"")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ESPE'!$B$3:$D$51,3,0),"")</f>
        <v/>
      </c>
      <c r="B391" s="40"/>
      <c r="C391" s="48" t="str">
        <f>IFERROR(VLOOKUP(B391,'equip ESPE'!$B$3:$D$51,2,0),"")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ESPE'!$B$3:$D$51,3,0),"")</f>
        <v/>
      </c>
      <c r="B392" s="40"/>
      <c r="C392" s="48" t="str">
        <f>IFERROR(VLOOKUP(B392,'equip ESPE'!$B$3:$D$51,2,0),"")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ESPE'!$B$3:$D$51,3,0),"")</f>
        <v/>
      </c>
      <c r="B393" s="40"/>
      <c r="C393" s="48" t="str">
        <f>IFERROR(VLOOKUP(B393,'equip ESPE'!$B$3:$D$51,2,0),"")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ESPE'!$B$3:$D$51,3,0),"")</f>
        <v/>
      </c>
      <c r="B394" s="40"/>
      <c r="C394" s="48" t="str">
        <f>IFERROR(VLOOKUP(B394,'equip ESPE'!$B$3:$D$51,2,0),"")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ESPE'!$B$3:$D$51,3,0),"")</f>
        <v/>
      </c>
      <c r="B395" s="40"/>
      <c r="C395" s="48" t="str">
        <f>IFERROR(VLOOKUP(B395,'equip ESPE'!$B$3:$D$51,2,0),"")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ESPE'!$B$3:$D$51,3,0),"")</f>
        <v/>
      </c>
      <c r="B396" s="40"/>
      <c r="C396" s="48" t="str">
        <f>IFERROR(VLOOKUP(B396,'equip ESPE'!$B$3:$D$51,2,0),"")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ESPE'!$B$3:$D$51,3,0),"")</f>
        <v/>
      </c>
      <c r="B397" s="40"/>
      <c r="C397" s="48" t="str">
        <f>IFERROR(VLOOKUP(B397,'equip ESPE'!$B$3:$D$51,2,0),"")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ESPE'!$B$3:$D$51,3,0),"")</f>
        <v/>
      </c>
      <c r="B398" s="40"/>
      <c r="C398" s="48" t="str">
        <f>IFERROR(VLOOKUP(B398,'equip ESPE'!$B$3:$D$51,2,0),"")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ESPE'!$B$3:$D$51,3,0),"")</f>
        <v/>
      </c>
      <c r="B399" s="40"/>
      <c r="C399" s="48" t="str">
        <f>IFERROR(VLOOKUP(B399,'equip ESPE'!$B$3:$D$51,2,0),"")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ESPE'!$B$3:$D$51,3,0),"")</f>
        <v/>
      </c>
      <c r="B400" s="40"/>
      <c r="C400" s="48" t="str">
        <f>IFERROR(VLOOKUP(B400,'equip ESPE'!$B$3:$D$51,2,0),"")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EQqwuF6q+CV+FFos5ctZGwlfiS9hpOVFsE+EePdQ0vbaNcEWEtomKGgFX8BtJYN9nXMC+HkpXWM9nd30ClY0Xg==" saltValue="W1v9vMEfIyUsuqoGoPB+q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1" priority="60">
      <formula>$S11="MÁQUINAS Y EQUIPOS"</formula>
    </cfRule>
    <cfRule type="expression" dxfId="50" priority="61">
      <formula>$S11="SOFTWARE"</formula>
    </cfRule>
    <cfRule type="expression" dxfId="49" priority="62">
      <formula>$S11="MATERIAL INTERACTIVO (DIDÁCTICO)"</formula>
    </cfRule>
    <cfRule type="expression" dxfId="48" priority="63">
      <formula>$S11="HERRAMIENTAS, IMPLEMENTOS Y UTENSILIOS"</formula>
    </cfRule>
    <cfRule type="expression" dxfId="47" priority="64">
      <formula>$S11="INSTRUMENTOS"</formula>
    </cfRule>
  </conditionalFormatting>
  <conditionalFormatting sqref="B2:J2 E3">
    <cfRule type="containsText" dxfId="46" priority="25" operator="containsText" text="INGRESE RBD CORRECTO">
      <formula>NOT(ISERROR(SEARCH("INGRESE RBD CORRECTO",B2)))</formula>
    </cfRule>
  </conditionalFormatting>
  <conditionalFormatting sqref="C3009:C5381">
    <cfRule type="expression" dxfId="45" priority="94">
      <formula>$S472="MÁQUINAS Y EQUIPOS"</formula>
    </cfRule>
    <cfRule type="expression" dxfId="44" priority="95">
      <formula>$S472="SOFTWARE"</formula>
    </cfRule>
    <cfRule type="expression" dxfId="43" priority="96">
      <formula>$S472="MATERIAL INTERACTIVO (DIDÁCTICO)"</formula>
    </cfRule>
    <cfRule type="expression" dxfId="42" priority="97">
      <formula>$S472="HERRAMIENTAS, IMPLEMENTOS Y UTENSILIOS"</formula>
    </cfRule>
    <cfRule type="expression" dxfId="41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BAD34072-8757-0F4F-A4F6-AD3ED072EF59}">
          <x14:formula1>
            <xm:f>'equip ESPE'!$B$3:$B$51</xm:f>
          </x14:formula1>
          <xm:sqref>B60:B401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69" t="s">
        <v>48</v>
      </c>
      <c r="C3" s="45" t="s">
        <v>49</v>
      </c>
      <c r="D3" s="45" t="s">
        <v>46</v>
      </c>
    </row>
    <row r="4" spans="1:6" ht="15.95">
      <c r="A4" s="44">
        <v>32</v>
      </c>
      <c r="B4" s="169" t="s">
        <v>50</v>
      </c>
      <c r="C4" s="45" t="s">
        <v>50</v>
      </c>
    </row>
    <row r="5" spans="1:6" ht="15.95">
      <c r="A5" s="44">
        <v>72</v>
      </c>
      <c r="B5" s="169" t="s">
        <v>50</v>
      </c>
      <c r="C5" s="45" t="s">
        <v>50</v>
      </c>
    </row>
    <row r="6" spans="1:6" ht="15.95">
      <c r="A6" s="44">
        <v>78</v>
      </c>
      <c r="B6" s="169" t="s">
        <v>50</v>
      </c>
      <c r="C6" s="45" t="s">
        <v>50</v>
      </c>
    </row>
    <row r="7" spans="1:6" ht="15.95">
      <c r="A7" s="44">
        <v>379</v>
      </c>
      <c r="B7" s="169" t="s">
        <v>47</v>
      </c>
      <c r="C7" s="45" t="s">
        <v>47</v>
      </c>
    </row>
    <row r="8" spans="1:6" ht="15.95">
      <c r="A8" s="44">
        <v>384</v>
      </c>
      <c r="B8" s="169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69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69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69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69" t="s">
        <v>62</v>
      </c>
      <c r="C12" s="45" t="s">
        <v>62</v>
      </c>
    </row>
    <row r="13" spans="1:6" ht="15.95">
      <c r="A13" s="44">
        <v>441</v>
      </c>
      <c r="B13" s="169" t="s">
        <v>47</v>
      </c>
      <c r="C13" s="45" t="s">
        <v>47</v>
      </c>
    </row>
    <row r="14" spans="1:6" ht="15.95">
      <c r="A14" s="44">
        <v>609</v>
      </c>
      <c r="B14" s="169" t="s">
        <v>57</v>
      </c>
      <c r="C14" s="45" t="s">
        <v>57</v>
      </c>
    </row>
    <row r="15" spans="1:6" ht="15.95">
      <c r="A15" s="44">
        <v>610</v>
      </c>
      <c r="B15" s="169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69" t="s">
        <v>65</v>
      </c>
      <c r="C16" s="45" t="s">
        <v>65</v>
      </c>
    </row>
    <row r="17" spans="1:6" ht="15.95">
      <c r="A17" s="44">
        <v>629</v>
      </c>
      <c r="B17" s="169" t="s">
        <v>53</v>
      </c>
      <c r="C17" s="45" t="s">
        <v>53</v>
      </c>
    </row>
    <row r="18" spans="1:6" ht="15.95">
      <c r="A18" s="44">
        <v>656</v>
      </c>
      <c r="B18" s="169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69" t="s">
        <v>46</v>
      </c>
      <c r="C19" s="45" t="s">
        <v>46</v>
      </c>
    </row>
    <row r="20" spans="1:6" ht="15.95">
      <c r="A20" s="44">
        <v>1354</v>
      </c>
      <c r="B20" s="169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69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69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69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69" t="s">
        <v>56</v>
      </c>
      <c r="C24" s="45" t="s">
        <v>56</v>
      </c>
    </row>
    <row r="25" spans="1:6" ht="15.95">
      <c r="A25" s="44">
        <v>1518</v>
      </c>
      <c r="B25" s="169" t="s">
        <v>62</v>
      </c>
      <c r="C25" s="45" t="s">
        <v>62</v>
      </c>
    </row>
    <row r="26" spans="1:6" ht="15.95">
      <c r="A26" s="44">
        <v>1519</v>
      </c>
      <c r="B26" s="169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69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69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69" t="s">
        <v>56</v>
      </c>
      <c r="C29" s="45" t="s">
        <v>56</v>
      </c>
    </row>
    <row r="30" spans="1:6" ht="15.95">
      <c r="A30" s="44">
        <v>1880</v>
      </c>
      <c r="B30" s="169" t="s">
        <v>46</v>
      </c>
      <c r="C30" s="45" t="s">
        <v>46</v>
      </c>
    </row>
    <row r="31" spans="1:6" ht="15.95">
      <c r="A31" s="44">
        <v>1884</v>
      </c>
      <c r="B31" s="169" t="s">
        <v>65</v>
      </c>
      <c r="C31" s="45" t="s">
        <v>65</v>
      </c>
    </row>
    <row r="32" spans="1:6" ht="15.95">
      <c r="A32" s="44">
        <v>2064</v>
      </c>
      <c r="B32" s="169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69" t="s">
        <v>50</v>
      </c>
      <c r="C33" s="45" t="s">
        <v>50</v>
      </c>
    </row>
    <row r="34" spans="1:5" ht="15.95">
      <c r="A34" s="44">
        <v>2444</v>
      </c>
      <c r="B34" s="169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69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69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69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69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69" t="s">
        <v>73</v>
      </c>
      <c r="C39" s="45" t="s">
        <v>73</v>
      </c>
    </row>
    <row r="40" spans="1:5" ht="15.95">
      <c r="A40" s="44">
        <v>2974</v>
      </c>
      <c r="B40" s="169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69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69" t="s">
        <v>57</v>
      </c>
      <c r="C42" s="45" t="s">
        <v>57</v>
      </c>
    </row>
    <row r="43" spans="1:5" ht="15.95">
      <c r="A43" s="44">
        <v>3305</v>
      </c>
      <c r="B43" s="169" t="s">
        <v>71</v>
      </c>
      <c r="C43" s="45" t="s">
        <v>71</v>
      </c>
    </row>
    <row r="44" spans="1:5" ht="15.95">
      <c r="A44" s="44">
        <v>3540</v>
      </c>
      <c r="B44" s="169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69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69" t="s">
        <v>49</v>
      </c>
      <c r="C46" s="45" t="s">
        <v>49</v>
      </c>
    </row>
    <row r="47" spans="1:5" ht="15.95">
      <c r="A47" s="44">
        <v>4141</v>
      </c>
      <c r="B47" s="169" t="s">
        <v>50</v>
      </c>
      <c r="C47" s="45" t="s">
        <v>50</v>
      </c>
    </row>
    <row r="48" spans="1:5" ht="15.95">
      <c r="A48" s="44">
        <v>4309</v>
      </c>
      <c r="B48" s="169" t="s">
        <v>92</v>
      </c>
      <c r="C48" s="45" t="s">
        <v>92</v>
      </c>
    </row>
    <row r="49" spans="1:6" ht="15.95">
      <c r="A49" s="44">
        <v>4557</v>
      </c>
      <c r="B49" s="169" t="s">
        <v>57</v>
      </c>
      <c r="C49" s="45" t="s">
        <v>57</v>
      </c>
    </row>
    <row r="50" spans="1:6" ht="15.95">
      <c r="A50" s="44">
        <v>4559</v>
      </c>
      <c r="B50" s="169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69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69" t="s">
        <v>68</v>
      </c>
      <c r="C52" s="45" t="s">
        <v>68</v>
      </c>
    </row>
    <row r="53" spans="1:6" ht="15.95">
      <c r="A53" s="44">
        <v>4897</v>
      </c>
      <c r="B53" s="169" t="s">
        <v>56</v>
      </c>
      <c r="C53" s="45" t="s">
        <v>56</v>
      </c>
    </row>
    <row r="54" spans="1:6" ht="15.95">
      <c r="A54" s="44">
        <v>5105</v>
      </c>
      <c r="B54" s="169" t="s">
        <v>56</v>
      </c>
      <c r="C54" s="45" t="s">
        <v>56</v>
      </c>
    </row>
    <row r="55" spans="1:6" ht="15.95">
      <c r="A55" s="44">
        <v>5653</v>
      </c>
      <c r="B55" s="169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69" t="s">
        <v>56</v>
      </c>
      <c r="C56" s="45" t="s">
        <v>56</v>
      </c>
    </row>
    <row r="57" spans="1:6" ht="15.95">
      <c r="A57" s="44">
        <v>6253</v>
      </c>
      <c r="B57" s="169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69" t="s">
        <v>79</v>
      </c>
      <c r="C58" s="45" t="s">
        <v>79</v>
      </c>
    </row>
    <row r="59" spans="1:6" ht="15.95">
      <c r="A59" s="44">
        <v>6397</v>
      </c>
      <c r="B59" s="169" t="s">
        <v>77</v>
      </c>
      <c r="C59" s="45" t="s">
        <v>77</v>
      </c>
    </row>
    <row r="60" spans="1:6" ht="15.95">
      <c r="A60" s="44">
        <v>6452</v>
      </c>
      <c r="B60" s="169" t="s">
        <v>62</v>
      </c>
      <c r="C60" s="45" t="s">
        <v>62</v>
      </c>
    </row>
    <row r="61" spans="1:6" ht="15.95">
      <c r="A61" s="44">
        <v>6497</v>
      </c>
      <c r="B61" s="169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69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69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69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69" t="s">
        <v>50</v>
      </c>
      <c r="C65" s="45" t="s">
        <v>50</v>
      </c>
    </row>
    <row r="66" spans="1:7" ht="15.95">
      <c r="A66" s="44">
        <v>7470</v>
      </c>
      <c r="B66" s="169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69" t="s">
        <v>60</v>
      </c>
      <c r="C67" s="45" t="s">
        <v>60</v>
      </c>
    </row>
    <row r="68" spans="1:7" ht="15.95">
      <c r="A68" s="44">
        <v>7722</v>
      </c>
      <c r="B68" s="169" t="s">
        <v>56</v>
      </c>
      <c r="C68" s="45" t="s">
        <v>56</v>
      </c>
    </row>
    <row r="69" spans="1:7" ht="15.95">
      <c r="A69" s="44">
        <v>7941</v>
      </c>
      <c r="B69" s="169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69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69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69" t="s">
        <v>46</v>
      </c>
      <c r="C72" s="45" t="s">
        <v>46</v>
      </c>
    </row>
    <row r="73" spans="1:7" ht="15.95">
      <c r="A73" s="44">
        <v>9411</v>
      </c>
      <c r="B73" s="169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69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69" t="s">
        <v>64</v>
      </c>
      <c r="C75" s="45" t="s">
        <v>64</v>
      </c>
    </row>
    <row r="76" spans="1:7" ht="15.95">
      <c r="A76" s="44">
        <v>9582</v>
      </c>
      <c r="B76" s="169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69" t="s">
        <v>56</v>
      </c>
      <c r="C77" s="45" t="s">
        <v>56</v>
      </c>
    </row>
    <row r="78" spans="1:7" ht="15.95">
      <c r="A78" s="44">
        <v>9889</v>
      </c>
      <c r="B78" s="169" t="s">
        <v>77</v>
      </c>
      <c r="C78" s="45" t="s">
        <v>77</v>
      </c>
    </row>
    <row r="79" spans="1:7" ht="15.95">
      <c r="A79" s="44">
        <v>10075</v>
      </c>
      <c r="B79" s="169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69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69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69" t="s">
        <v>62</v>
      </c>
      <c r="C82" s="45" t="s">
        <v>62</v>
      </c>
    </row>
    <row r="83" spans="1:7" ht="15.95">
      <c r="A83" s="44">
        <v>10126</v>
      </c>
      <c r="B83" s="169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69" t="s">
        <v>56</v>
      </c>
      <c r="C84" s="45" t="s">
        <v>56</v>
      </c>
    </row>
    <row r="85" spans="1:7" ht="15.95">
      <c r="A85" s="44">
        <v>10751</v>
      </c>
      <c r="B85" s="169" t="s">
        <v>56</v>
      </c>
      <c r="C85" s="45" t="s">
        <v>56</v>
      </c>
    </row>
    <row r="86" spans="1:7" ht="15.95">
      <c r="A86" s="44">
        <v>11139</v>
      </c>
      <c r="B86" s="169" t="s">
        <v>56</v>
      </c>
      <c r="C86" s="45" t="s">
        <v>56</v>
      </c>
    </row>
    <row r="87" spans="1:7" ht="15.95">
      <c r="A87" s="44">
        <v>11155</v>
      </c>
      <c r="B87" s="169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69" t="s">
        <v>62</v>
      </c>
      <c r="C88" s="45" t="s">
        <v>62</v>
      </c>
    </row>
    <row r="89" spans="1:7" ht="15.95">
      <c r="A89" s="44">
        <v>11818</v>
      </c>
      <c r="B89" s="169" t="s">
        <v>68</v>
      </c>
      <c r="C89" s="45" t="s">
        <v>68</v>
      </c>
    </row>
    <row r="90" spans="1:7" ht="15.95">
      <c r="A90" s="44">
        <v>12006</v>
      </c>
      <c r="B90" s="169" t="s">
        <v>50</v>
      </c>
      <c r="C90" s="45" t="s">
        <v>50</v>
      </c>
    </row>
    <row r="91" spans="1:7" ht="15.95">
      <c r="A91" s="44">
        <v>12332</v>
      </c>
      <c r="B91" s="169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69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69" t="s">
        <v>64</v>
      </c>
      <c r="C93" s="45" t="s">
        <v>64</v>
      </c>
    </row>
    <row r="94" spans="1:7" ht="15.95">
      <c r="A94" s="44">
        <v>13168</v>
      </c>
      <c r="B94" s="169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69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69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69" t="s">
        <v>73</v>
      </c>
      <c r="C97" s="45" t="s">
        <v>73</v>
      </c>
    </row>
    <row r="98" spans="1:4" ht="15.95">
      <c r="A98" s="44">
        <v>16551</v>
      </c>
      <c r="B98" s="169" t="s">
        <v>60</v>
      </c>
      <c r="C98" s="45" t="s">
        <v>60</v>
      </c>
    </row>
    <row r="99" spans="1:4" ht="15.95">
      <c r="A99" s="44">
        <v>16634</v>
      </c>
      <c r="B99" s="169" t="s">
        <v>71</v>
      </c>
      <c r="C99" s="45" t="s">
        <v>71</v>
      </c>
    </row>
    <row r="100" spans="1:4" ht="15.95">
      <c r="A100" s="44">
        <v>16644</v>
      </c>
      <c r="B100" s="169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69" t="s">
        <v>49</v>
      </c>
      <c r="C101" s="45" t="s">
        <v>49</v>
      </c>
    </row>
    <row r="102" spans="1:4" ht="15.95">
      <c r="A102" s="44">
        <v>17782</v>
      </c>
      <c r="B102" s="169" t="s">
        <v>56</v>
      </c>
      <c r="C102" s="45" t="s">
        <v>56</v>
      </c>
    </row>
    <row r="103" spans="1:4" ht="15.95">
      <c r="A103" s="44">
        <v>17838</v>
      </c>
      <c r="B103" s="169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69" t="s">
        <v>49</v>
      </c>
      <c r="C104" s="45" t="s">
        <v>49</v>
      </c>
    </row>
    <row r="105" spans="1:4" ht="15.95">
      <c r="A105" s="44">
        <v>18090</v>
      </c>
      <c r="B105" s="169" t="s">
        <v>56</v>
      </c>
      <c r="C105" s="45" t="s">
        <v>56</v>
      </c>
    </row>
    <row r="106" spans="1:4" ht="15.95">
      <c r="A106" s="44">
        <v>20053</v>
      </c>
      <c r="B106" s="169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69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69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69" t="s">
        <v>64</v>
      </c>
      <c r="C109" s="45" t="s">
        <v>64</v>
      </c>
    </row>
    <row r="110" spans="1:4" ht="15.95">
      <c r="A110" s="44">
        <v>22271</v>
      </c>
      <c r="B110" s="169" t="s">
        <v>77</v>
      </c>
      <c r="C110" s="45" t="s">
        <v>77</v>
      </c>
    </row>
    <row r="111" spans="1:4" ht="15.95">
      <c r="A111" s="44">
        <v>22626</v>
      </c>
      <c r="B111" s="169" t="s">
        <v>71</v>
      </c>
      <c r="C111" s="45" t="s">
        <v>71</v>
      </c>
    </row>
    <row r="112" spans="1:4" ht="15.95">
      <c r="A112" s="44">
        <v>24446</v>
      </c>
      <c r="B112" s="169" t="s">
        <v>64</v>
      </c>
      <c r="C112" s="45" t="s">
        <v>64</v>
      </c>
    </row>
    <row r="113" spans="1:5" ht="15.95">
      <c r="A113" s="44">
        <v>25853</v>
      </c>
      <c r="B113" s="169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69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69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69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Matrícula_PESQUERÍA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0" t="s">
        <v>232</v>
      </c>
      <c r="U2" s="170" t="s">
        <v>233</v>
      </c>
      <c r="V2" s="28" t="s">
        <v>234</v>
      </c>
      <c r="W2" s="170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0" t="s">
        <v>252</v>
      </c>
      <c r="AO2" s="170" t="s">
        <v>253</v>
      </c>
      <c r="AP2" s="170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0" t="s">
        <v>260</v>
      </c>
      <c r="AW2" s="170" t="s">
        <v>261</v>
      </c>
      <c r="AX2" s="170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0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PESQUERÍA'!B3</f>
        <v>0</v>
      </c>
      <c r="C3" s="184" t="s">
        <v>27</v>
      </c>
      <c r="D3" s="184"/>
      <c r="E3" s="154" t="str">
        <f>'Especialidad PESQUERÍA'!E3</f>
        <v>INGRESE RBD CORRECTO</v>
      </c>
      <c r="F3" s="184" t="s">
        <v>28</v>
      </c>
      <c r="G3" s="184"/>
      <c r="H3" s="155">
        <f>'Especialidad PESQUERÍA'!I3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PESQUERÍA</v>
      </c>
      <c r="B5" s="105"/>
      <c r="C5" s="105"/>
      <c r="D5" s="105"/>
      <c r="E5" s="105"/>
      <c r="F5" s="105"/>
      <c r="G5" s="105"/>
      <c r="H5" s="105" t="str" cm="1">
        <f t="array" ref="H5:I5">'Especialidad PESQUERÍA'!I8:J8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0" t="s">
        <v>1254</v>
      </c>
      <c r="M9" s="190"/>
      <c r="N9"/>
      <c r="O9"/>
      <c r="X9" s="47"/>
      <c r="AJ9" s="132"/>
      <c r="AK9" s="132"/>
    </row>
    <row r="10" spans="1:40" ht="51">
      <c r="A10" s="156" t="str" cm="1">
        <f t="array" aca="1" ref="A10:J871" ca="1">'Especialidad PESQUERÍA'!A10:J871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Bote auxiliar</v>
      </c>
      <c r="C11" s="48" t="str">
        <f ca="1"/>
        <v>E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Bote auxiliar</v>
      </c>
      <c r="W11" s="39" t="str">
        <f t="shared" ca="1" si="0"/>
        <v>E</v>
      </c>
      <c r="X11" s="39" cm="1">
        <f t="array" aca="1" ref="X11" ca="1">IFERROR(_xlfn.IFS(W11="E",1,W11="G/2",$I$3/2,W11="G/5",$I$3/5,W11="G/10",$I$3/10,W11="i",$I$3),"")</f>
        <v>1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1.5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Embarcación</v>
      </c>
      <c r="C12" s="48" t="str">
        <f ca="1"/>
        <v>E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Embarcación</v>
      </c>
      <c r="W12" s="38" t="str">
        <f t="shared" ca="1" si="0"/>
        <v>E</v>
      </c>
      <c r="X12" s="38" cm="1">
        <f t="array" aca="1" ref="X12" ca="1">IFERROR(_xlfn.IFS(W12="E",1,W12="G/2",$I$3/2,W12="G/5",$I$3/5,W12="G/10",$I$3/10,W12="i",$I$3),"")</f>
        <v>1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1.5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Equipos de levante</v>
      </c>
      <c r="C13" s="48" t="str">
        <f ca="1"/>
        <v>G/5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Equipos de levante</v>
      </c>
      <c r="W13" s="38" t="str">
        <f t="shared" ca="1" si="0"/>
        <v>G/5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 xml:space="preserve">Generador eléctrico </v>
      </c>
      <c r="C14" s="48" t="str">
        <f ca="1"/>
        <v>E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Generador eléctrico </v>
      </c>
      <c r="W14" s="38" t="str">
        <f t="shared" ca="1" si="0"/>
        <v>E</v>
      </c>
      <c r="X14" s="38" cm="1">
        <f t="array" aca="1" ref="X14" ca="1">IFERROR(_xlfn.IFS(W14="E",1,W14="G/2",$I$3/2,W14="G/5",$I$3/5,W14="G/10",$I$3/10,W14="i",$I$3),"")</f>
        <v>1</v>
      </c>
      <c r="Y14" s="136">
        <f t="shared" ca="1" si="3"/>
        <v>0</v>
      </c>
      <c r="Z14" s="48">
        <f t="shared" ca="1" si="4"/>
        <v>0</v>
      </c>
      <c r="AA14" s="110">
        <f t="shared" ca="1" si="1"/>
        <v>1.5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1" t="s">
        <v>1271</v>
      </c>
      <c r="AG14" s="192"/>
      <c r="AH14" s="192"/>
      <c r="AI14" s="192"/>
      <c r="AJ14" s="192"/>
      <c r="AK14" s="143"/>
    </row>
    <row r="15" spans="1:40" ht="51">
      <c r="A15" s="48" t="str">
        <f ca="1"/>
        <v>MÁQUINAS Y EQUIPOS</v>
      </c>
      <c r="B15" s="48" t="str">
        <f ca="1"/>
        <v>Kayak</v>
      </c>
      <c r="C15" s="48" t="str">
        <f ca="1"/>
        <v>G/5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Kayak</v>
      </c>
      <c r="W15" s="38" t="str">
        <f t="shared" ca="1" si="0"/>
        <v>G/5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 xml:space="preserve">Motor fuera de borda </v>
      </c>
      <c r="C16" s="48" t="str">
        <f ca="1"/>
        <v>E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Motor fuera de borda </v>
      </c>
      <c r="W16" s="38" t="str">
        <f t="shared" ca="1" si="0"/>
        <v>E</v>
      </c>
      <c r="X16" s="38" cm="1">
        <f t="array" aca="1" ref="X16" ca="1">IFERROR(_xlfn.IFS(W16="E",1,W16="G/2",$I$3/2,W16="G/5",$I$3/5,W16="G/10",$I$3/10,W16="i",$I$3),"")</f>
        <v>1</v>
      </c>
      <c r="Y16" s="136">
        <f t="shared" ca="1" si="3"/>
        <v>0</v>
      </c>
      <c r="Z16" s="48">
        <f t="shared" ca="1" si="4"/>
        <v>0</v>
      </c>
      <c r="AA16" s="110">
        <f t="shared" ca="1" si="1"/>
        <v>1.5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 xml:space="preserve">Set de ancla 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 xml:space="preserve">Set de ancla 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6">
        <f t="shared" ca="1" si="3"/>
        <v>0</v>
      </c>
      <c r="Z17" s="48">
        <f t="shared" ca="1" si="4"/>
        <v>0</v>
      </c>
      <c r="AA17" s="110">
        <f t="shared" ca="1" si="1"/>
        <v>1.5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INSTRUMENTOS</v>
      </c>
      <c r="B18" s="48" t="str">
        <f ca="1"/>
        <v xml:space="preserve">Balanza digital 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INSTRUMENTOS</v>
      </c>
      <c r="U18" s="39" t="str">
        <f t="shared" ca="1" si="0"/>
        <v>INSTRUMENTOS</v>
      </c>
      <c r="V18" s="38" t="str">
        <f t="shared" ca="1" si="0"/>
        <v xml:space="preserve">Balanza digital 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INSTRUMENTOS</v>
      </c>
      <c r="B19" s="48" t="str">
        <f ca="1"/>
        <v>Disco Secchi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INSTRUMENTOS</v>
      </c>
      <c r="U19" s="39" t="str">
        <f t="shared" ca="1" si="0"/>
        <v>INSTRUMENTOS</v>
      </c>
      <c r="V19" s="38" t="str">
        <f t="shared" ca="1" si="0"/>
        <v>Disco Secchi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INSTRUMENTOS</v>
      </c>
      <c r="B20" s="48" t="str">
        <f ca="1"/>
        <v xml:space="preserve">Ecosonda </v>
      </c>
      <c r="C20" s="48" t="str">
        <f ca="1"/>
        <v>E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INSTRUMENTOS</v>
      </c>
      <c r="U20" s="39" t="str">
        <f t="shared" ca="1" si="0"/>
        <v>INSTRUMENTOS</v>
      </c>
      <c r="V20" s="38" t="str">
        <f t="shared" ca="1" si="0"/>
        <v xml:space="preserve">Ecosonda </v>
      </c>
      <c r="W20" s="38" t="str">
        <f t="shared" ca="1" si="0"/>
        <v>E</v>
      </c>
      <c r="X20" s="38" cm="1">
        <f t="array" aca="1" ref="X20" ca="1">IFERROR(_xlfn.IFS(W20="E",1,W20="G/2",$I$3/2,W20="G/5",$I$3/5,W20="G/10",$I$3/10,W20="i",$I$3),"")</f>
        <v>1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1.5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INSTRUMENTOS</v>
      </c>
      <c r="B21" s="48" t="str">
        <f ca="1"/>
        <v xml:space="preserve">Fonendoscopio </v>
      </c>
      <c r="C21" s="48" t="str">
        <f ca="1"/>
        <v>E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INSTRUMENTOS</v>
      </c>
      <c r="U21" s="39" t="str">
        <f t="shared" ca="1" si="0"/>
        <v>INSTRUMENTOS</v>
      </c>
      <c r="V21" s="38" t="str">
        <f t="shared" ca="1" si="0"/>
        <v xml:space="preserve">Fonendoscopio </v>
      </c>
      <c r="W21" s="38" t="str">
        <f t="shared" ca="1" si="0"/>
        <v>E</v>
      </c>
      <c r="X21" s="38" cm="1">
        <f t="array" aca="1" ref="X21" ca="1">IFERROR(_xlfn.IFS(W21="E",1,W21="G/2",$I$3/2,W21="G/5",$I$3/5,W21="G/10",$I$3/10,W21="i",$I$3),"")</f>
        <v>1</v>
      </c>
      <c r="Y21" s="136">
        <f t="shared" ca="1" si="3"/>
        <v>0</v>
      </c>
      <c r="Z21" s="48">
        <f t="shared" ca="1" si="4"/>
        <v>0</v>
      </c>
      <c r="AA21" s="110">
        <f t="shared" ca="1" si="5"/>
        <v>1.5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INSTRUMENTOS</v>
      </c>
      <c r="B22" s="48" t="str">
        <f ca="1"/>
        <v>GPS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INSTRUMENTOS</v>
      </c>
      <c r="U22" s="39" t="str">
        <f t="shared" ca="1" si="0"/>
        <v>INSTRUMENTOS</v>
      </c>
      <c r="V22" s="38" t="str">
        <f t="shared" ca="1" si="0"/>
        <v>GPS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INSTRUMENTOS</v>
      </c>
      <c r="B23" s="48" t="str">
        <f ca="1"/>
        <v>Instrumentos de navegación manual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INSTRUMENTOS</v>
      </c>
      <c r="U23" s="39" t="str">
        <f t="shared" ca="1" si="0"/>
        <v>INSTRUMENTOS</v>
      </c>
      <c r="V23" s="38" t="str">
        <f t="shared" ca="1" si="0"/>
        <v>Instrumentos de navegación manual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INSTRUMENTOS</v>
      </c>
      <c r="B24" s="48" t="str">
        <f ca="1"/>
        <v xml:space="preserve">Manómetro 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INSTRUMENTOS</v>
      </c>
      <c r="U24" s="39" t="str">
        <f t="shared" ca="1" si="0"/>
        <v>INSTRUMENTOS</v>
      </c>
      <c r="V24" s="38" t="str">
        <f t="shared" ca="1" si="0"/>
        <v xml:space="preserve">Manómetro 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>Medidor de glicemia</v>
      </c>
      <c r="C25" s="48" t="str">
        <f ca="1"/>
        <v>E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>Medidor de glicemia</v>
      </c>
      <c r="W25" s="38" t="str">
        <f t="shared" ca="1" si="0"/>
        <v>E</v>
      </c>
      <c r="X25" s="38" cm="1">
        <f t="array" aca="1" ref="X25" ca="1">IFERROR(_xlfn.IFS(W25="E",1,W25="G/2",$I$3/2,W25="G/5",$I$3/5,W25="G/10",$I$3/10,W25="i",$I$3),"")</f>
        <v>1</v>
      </c>
      <c r="Y25" s="136">
        <f t="shared" ca="1" si="3"/>
        <v>0</v>
      </c>
      <c r="Z25" s="48">
        <f t="shared" ca="1" si="4"/>
        <v>0</v>
      </c>
      <c r="AA25" s="110">
        <f t="shared" ca="1" si="5"/>
        <v>1.5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Microscopio digital</v>
      </c>
      <c r="C26" s="48" t="str">
        <f ca="1"/>
        <v>G/5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Microscopio digital</v>
      </c>
      <c r="W26" s="38" t="str">
        <f t="shared" ca="1" si="0"/>
        <v>G/5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Oxigenómetro</v>
      </c>
      <c r="C27" s="48" t="str">
        <f ca="1"/>
        <v>G/10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Oxigenómetro</v>
      </c>
      <c r="W27" s="38" t="str">
        <f t="shared" ca="1" si="0"/>
        <v>G/10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Phmetro</v>
      </c>
      <c r="C28" s="48" t="str">
        <f ca="1"/>
        <v>G/10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Phmetro</v>
      </c>
      <c r="W28" s="38" t="str">
        <f t="shared" ca="1" si="0"/>
        <v>G/10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 xml:space="preserve">Pie de metro </v>
      </c>
      <c r="C29" s="48" t="str">
        <f ca="1"/>
        <v>G/5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 xml:space="preserve">Pie de metro </v>
      </c>
      <c r="W29" s="38" t="str">
        <f t="shared" ca="1" si="0"/>
        <v>G/5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Profundimetro</v>
      </c>
      <c r="C30" s="48" t="str">
        <f ca="1"/>
        <v>G/10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Profundimetro</v>
      </c>
      <c r="W30" s="38" t="str">
        <f t="shared" ca="1" si="0"/>
        <v>G/10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Salinómetro</v>
      </c>
      <c r="C31" s="48" t="str">
        <f ca="1"/>
        <v>G/10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Salinómetro</v>
      </c>
      <c r="W31" s="38" t="str">
        <f t="shared" ca="1" si="0"/>
        <v>G/10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Termómetro</v>
      </c>
      <c r="C32" s="48" t="str">
        <f ca="1"/>
        <v>G/10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Termómetro</v>
      </c>
      <c r="W32" s="38" t="str">
        <f t="shared" ca="1" si="0"/>
        <v>G/10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Tomador de presión arterial</v>
      </c>
      <c r="C33" s="48" t="str">
        <f ca="1"/>
        <v>E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Tomador de presión arterial</v>
      </c>
      <c r="W33" s="38" t="str">
        <f t="shared" ca="1" si="0"/>
        <v>E</v>
      </c>
      <c r="X33" s="38" cm="1">
        <f t="array" aca="1" ref="X33" ca="1">IFERROR(_xlfn.IFS(W33="E",1,W33="G/2",$I$3/2,W33="G/5",$I$3/5,W33="G/10",$I$3/10,W33="i",$I$3),"")</f>
        <v>1</v>
      </c>
      <c r="Y33" s="136">
        <f t="shared" ca="1" si="3"/>
        <v>0</v>
      </c>
      <c r="Z33" s="48">
        <f t="shared" ca="1" si="4"/>
        <v>0</v>
      </c>
      <c r="AA33" s="110">
        <f t="shared" ca="1" si="5"/>
        <v>1.5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HERRAMIENTAS, IMPLEMENTOS Y UTENSILIOS</v>
      </c>
      <c r="B34" s="48" t="str">
        <f ca="1"/>
        <v>Alicate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HERRAMIENTAS, IMPLEMENTOS Y UTENSILIOS</v>
      </c>
      <c r="U34" s="39" t="str">
        <f t="shared" ca="1" si="0"/>
        <v>HERRAMIENTAS, IMPLEMENTOS Y UTENSILIOS</v>
      </c>
      <c r="V34" s="38" t="str">
        <f t="shared" ca="1" si="0"/>
        <v>Alicate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HERRAMIENTAS, IMPLEMENTOS Y UTENSILIOS</v>
      </c>
      <c r="B35" s="48" t="str">
        <f ca="1"/>
        <v>Aros salvavidas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HERRAMIENTAS, IMPLEMENTOS Y UTENSILIOS</v>
      </c>
      <c r="U35" s="39" t="str">
        <f t="shared" ca="1" si="0"/>
        <v>HERRAMIENTAS, IMPLEMENTOS Y UTENSILIOS</v>
      </c>
      <c r="V35" s="38" t="str">
        <f t="shared" ca="1" si="0"/>
        <v>Aros salvavidas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HERRAMIENTAS, IMPLEMENTOS Y UTENSILIOS</v>
      </c>
      <c r="B36" s="48" t="str">
        <f ca="1"/>
        <v>Artes de pesca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HERRAMIENTAS, IMPLEMENTOS Y UTENSILIOS</v>
      </c>
      <c r="U36" s="39" t="str">
        <f t="shared" ca="1" si="0"/>
        <v>HERRAMIENTAS, IMPLEMENTOS Y UTENSILIOS</v>
      </c>
      <c r="V36" s="38" t="str">
        <f t="shared" ca="1" si="0"/>
        <v>Artes de pesca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HERRAMIENTAS, IMPLEMENTOS Y UTENSILIOS</v>
      </c>
      <c r="B37" s="48" t="str">
        <f ca="1"/>
        <v>Bidón</v>
      </c>
      <c r="C37" s="48" t="str">
        <f ca="1"/>
        <v>G/5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HERRAMIENTAS, IMPLEMENTOS Y UTENSILIOS</v>
      </c>
      <c r="U37" s="39" t="str">
        <f t="shared" ca="1" si="0"/>
        <v>HERRAMIENTAS, IMPLEMENTOS Y UTENSILIOS</v>
      </c>
      <c r="V37" s="38" t="str">
        <f t="shared" ca="1" si="0"/>
        <v>Bidón</v>
      </c>
      <c r="W37" s="38" t="str">
        <f t="shared" ca="1" si="0"/>
        <v>G/5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HERRAMIENTAS, IMPLEMENTOS Y UTENSILIOS</v>
      </c>
      <c r="B38" s="48" t="str">
        <f ca="1"/>
        <v>Binoculares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HERRAMIENTAS, IMPLEMENTOS Y UTENSILIOS</v>
      </c>
      <c r="U38" s="39" t="str">
        <f t="shared" ca="1" si="0"/>
        <v>HERRAMIENTAS, IMPLEMENTOS Y UTENSILIOS</v>
      </c>
      <c r="V38" s="38" t="str">
        <f t="shared" ca="1" si="0"/>
        <v>Binoculares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 xml:space="preserve">Boya </v>
      </c>
      <c r="C39" s="48" t="str">
        <f ca="1"/>
        <v>E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 xml:space="preserve">Boya </v>
      </c>
      <c r="W39" s="38" t="str">
        <f t="shared" ca="1" si="0"/>
        <v>E</v>
      </c>
      <c r="X39" s="38" cm="1">
        <f t="array" aca="1" ref="X39" ca="1">IFERROR(_xlfn.IFS(W39="E",1,W39="G/2",$I$3/2,W39="G/5",$I$3/5,W39="G/10",$I$3/10,W39="i",$I$3),"")</f>
        <v>1</v>
      </c>
      <c r="Y39" s="136">
        <f t="shared" ca="1" si="3"/>
        <v>0</v>
      </c>
      <c r="Z39" s="48">
        <f t="shared" ca="1" si="4"/>
        <v>0</v>
      </c>
      <c r="AA39" s="110">
        <f t="shared" ca="1" si="5"/>
        <v>1.5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Botiquin de Primeros Auxilios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Botiquin de Primeros Auxilios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 xml:space="preserve">Cadenas </v>
      </c>
      <c r="C41" s="48" t="str">
        <f ca="1"/>
        <v>E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 xml:space="preserve">Cadenas </v>
      </c>
      <c r="W41" s="38" t="str">
        <f t="shared" ca="1" si="0"/>
        <v>E</v>
      </c>
      <c r="X41" s="38" cm="1">
        <f t="array" aca="1" ref="X41" ca="1">IFERROR(_xlfn.IFS(W41="E",1,W41="G/2",$I$3/2,W41="G/5",$I$3/5,W41="G/10",$I$3/10,W41="i",$I$3),"")</f>
        <v>1</v>
      </c>
      <c r="Y41" s="136">
        <f t="shared" ca="1" si="3"/>
        <v>0</v>
      </c>
      <c r="Z41" s="48">
        <f t="shared" ca="1" si="4"/>
        <v>0</v>
      </c>
      <c r="AA41" s="110">
        <f t="shared" ca="1" si="5"/>
        <v>1.5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 xml:space="preserve">Cuchillo punta roma 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 xml:space="preserve">Cuchillo punta roma 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>Delantal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>Delantal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Elementos de protección personal, EPP</v>
      </c>
      <c r="C44" s="48" t="str">
        <f ca="1"/>
        <v>I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Elementos de protección personal, EPP</v>
      </c>
      <c r="W44" s="38" t="str">
        <f t="shared" ca="1" si="0"/>
        <v>I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>Esmeril angular</v>
      </c>
      <c r="C45" s="48" t="str">
        <f ca="1"/>
        <v>E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>Esmeril angular</v>
      </c>
      <c r="W45" s="38" t="str">
        <f t="shared" ca="1" si="0"/>
        <v>E</v>
      </c>
      <c r="X45" s="38" cm="1">
        <f t="array" aca="1" ref="X45" ca="1">IFERROR(_xlfn.IFS(W45="E",1,W45="G/2",$I$3/2,W45="G/5",$I$3/5,W45="G/10",$I$3/10,W45="i",$I$3),"")</f>
        <v>1</v>
      </c>
      <c r="Y45" s="136">
        <f t="shared" ca="1" si="3"/>
        <v>0</v>
      </c>
      <c r="Z45" s="48">
        <f t="shared" ca="1" si="4"/>
        <v>0</v>
      </c>
      <c r="AA45" s="110">
        <f t="shared" ca="1" si="5"/>
        <v>1.5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Extintor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Extintor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Flotadores</v>
      </c>
      <c r="C47" s="48" t="str">
        <f ca="1"/>
        <v>G/5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Flotadores</v>
      </c>
      <c r="W47" s="38" t="str">
        <f t="shared" ca="1" si="0"/>
        <v>G/5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 xml:space="preserve">Juego de destornilladores </v>
      </c>
      <c r="C48" s="48" t="str">
        <f ca="1"/>
        <v>G/5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 xml:space="preserve">Juego de destornilladores </v>
      </c>
      <c r="W48" s="38" t="str">
        <f t="shared" ca="1" si="0"/>
        <v>G/5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 xml:space="preserve">Juego de llaves 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 xml:space="preserve">Juego de llaves 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 xml:space="preserve">Limas 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 xml:space="preserve">Limas 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 xml:space="preserve">Napoleón </v>
      </c>
      <c r="C51" s="48" t="str">
        <f ca="1"/>
        <v>G/10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 xml:space="preserve">Napoleón </v>
      </c>
      <c r="W51" s="38" t="str">
        <f t="shared" ca="1" si="0"/>
        <v>G/10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>Red de monofilamento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>Red de monofilamento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>Ropa de agua</v>
      </c>
      <c r="C53" s="48" t="str">
        <f ca="1"/>
        <v>I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>Ropa de agua</v>
      </c>
      <c r="W53" s="38" t="str">
        <f t="shared" ca="1" si="0"/>
        <v>I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 xml:space="preserve">Señalética </v>
      </c>
      <c r="C54" s="48" t="str">
        <f ca="1"/>
        <v>E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 xml:space="preserve">Señalética </v>
      </c>
      <c r="W54" s="38" t="str">
        <f t="shared" ca="1" si="0"/>
        <v>E</v>
      </c>
      <c r="X54" s="38" cm="1">
        <f t="array" aca="1" ref="X54" ca="1">IFERROR(_xlfn.IFS(W54="E",1,W54="G/2",$I$3/2,W54="G/5",$I$3/5,W54="G/10",$I$3/10,W54="i",$I$3),"")</f>
        <v>1</v>
      </c>
      <c r="Y54" s="136">
        <f t="shared" ca="1" si="3"/>
        <v>0</v>
      </c>
      <c r="Z54" s="48">
        <f t="shared" ca="1" si="4"/>
        <v>0</v>
      </c>
      <c r="AA54" s="110">
        <f t="shared" ca="1" si="5"/>
        <v>1.5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Set de brocas </v>
      </c>
      <c r="C55" s="48" t="str">
        <f ca="1"/>
        <v>E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Set de brocas </v>
      </c>
      <c r="W55" s="38" t="str">
        <f t="shared" ca="1" si="0"/>
        <v>E</v>
      </c>
      <c r="X55" s="38" cm="1">
        <f t="array" aca="1" ref="X55" ca="1">IFERROR(_xlfn.IFS(W55="E",1,W55="G/2",$I$3/2,W55="G/5",$I$3/5,W55="G/10",$I$3/10,W55="i",$I$3),"")</f>
        <v>1</v>
      </c>
      <c r="Y55" s="136">
        <f t="shared" ca="1" si="3"/>
        <v>0</v>
      </c>
      <c r="Z55" s="48">
        <f t="shared" ca="1" si="4"/>
        <v>0</v>
      </c>
      <c r="AA55" s="110">
        <f t="shared" ca="1" si="5"/>
        <v>1.5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 xml:space="preserve">Soplete 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 xml:space="preserve">Soplete 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Taladro</v>
      </c>
      <c r="C57" s="48" t="str">
        <f ca="1"/>
        <v>E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Taladro</v>
      </c>
      <c r="W57" s="38" t="str">
        <f t="shared" ca="1" si="0"/>
        <v>E</v>
      </c>
      <c r="X57" s="38" cm="1">
        <f t="array" aca="1" ref="X57" ca="1">IFERROR(_xlfn.IFS(W57="E",1,W57="G/2",$I$3/2,W57="G/5",$I$3/5,W57="G/10",$I$3/10,W57="i",$I$3),"")</f>
        <v>1</v>
      </c>
      <c r="Y57" s="136">
        <f t="shared" ca="1" si="3"/>
        <v>0</v>
      </c>
      <c r="Z57" s="48">
        <f t="shared" ca="1" si="4"/>
        <v>0</v>
      </c>
      <c r="AA57" s="110">
        <f t="shared" ca="1" si="5"/>
        <v>1.5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SOFTWARE</v>
      </c>
      <c r="B58" s="48" t="str">
        <f ca="1"/>
        <v>Software de diseño redes de arrastre</v>
      </c>
      <c r="C58" s="48" t="str">
        <f ca="1"/>
        <v>E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SOFTWARE</v>
      </c>
      <c r="U58" s="39" t="str">
        <f t="shared" ca="1" si="0"/>
        <v>SOFTWARE</v>
      </c>
      <c r="V58" s="38" t="str">
        <f t="shared" ca="1" si="0"/>
        <v>Software de diseño redes de arrastre</v>
      </c>
      <c r="W58" s="38" t="str">
        <f t="shared" ca="1" si="0"/>
        <v>E</v>
      </c>
      <c r="X58" s="38" cm="1">
        <f t="array" aca="1" ref="X58" ca="1">IFERROR(_xlfn.IFS(W58="E",1,W58="G/2",$I$3/2,W58="G/5",$I$3/5,W58="G/10",$I$3/10,W58="i",$I$3),"")</f>
        <v>1</v>
      </c>
      <c r="Y58" s="136">
        <f t="shared" ca="1" si="3"/>
        <v>0</v>
      </c>
      <c r="Z58" s="48">
        <f t="shared" ca="1" si="4"/>
        <v>0</v>
      </c>
      <c r="AA58" s="110">
        <f t="shared" ca="1" si="5"/>
        <v>1.5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SOFTWARE</v>
      </c>
      <c r="B59" s="48" t="str">
        <f ca="1"/>
        <v>Software operación del diseño</v>
      </c>
      <c r="C59" s="48" t="str">
        <f ca="1"/>
        <v>E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SOFTWARE</v>
      </c>
      <c r="U59" s="39" t="str">
        <f t="shared" ca="1" si="0"/>
        <v>SOFTWARE</v>
      </c>
      <c r="V59" s="38" t="str">
        <f t="shared" ca="1" si="0"/>
        <v>Software operación del diseño</v>
      </c>
      <c r="W59" s="38" t="str">
        <f t="shared" ca="1" si="0"/>
        <v>E</v>
      </c>
      <c r="X59" s="38" cm="1">
        <f t="array" aca="1" ref="X59" ca="1">IFERROR(_xlfn.IFS(W59="E",1,W59="G/2",$I$3/2,W59="G/5",$I$3/5,W59="G/10",$I$3/10,W59="i",$I$3),"")</f>
        <v>1</v>
      </c>
      <c r="Y59" s="136">
        <f t="shared" ca="1" si="3"/>
        <v>0</v>
      </c>
      <c r="Z59" s="48">
        <f t="shared" ca="1" si="4"/>
        <v>0</v>
      </c>
      <c r="AA59" s="110">
        <f t="shared" ca="1" si="5"/>
        <v>1.5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/>
      </c>
      <c r="B60" s="48">
        <f ca="1"/>
        <v>0</v>
      </c>
      <c r="C60" s="48" t="str">
        <f ca="1"/>
        <v/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/>
      </c>
      <c r="U60" s="39" t="str">
        <f t="shared" ca="1" si="0"/>
        <v/>
      </c>
      <c r="V60" s="38">
        <f t="shared" ca="1" si="0"/>
        <v>0</v>
      </c>
      <c r="W60" s="38" t="str">
        <f t="shared" ca="1" si="0"/>
        <v/>
      </c>
      <c r="X60" s="38" t="str" cm="1">
        <f t="array" aca="1" ref="X60" ca="1">IFERROR(_xlfn.IFS(W60="E",1,W60="G/2",$I$3/2,W60="G/5",$I$3/5,W60="G/10",$I$3/10,W60="i",$I$3),"")</f>
        <v/>
      </c>
      <c r="Y60" s="136">
        <f t="shared" ca="1" si="3"/>
        <v>0</v>
      </c>
      <c r="Z60" s="48">
        <f t="shared" ca="1" si="4"/>
        <v>0</v>
      </c>
      <c r="AA60" s="110" t="str">
        <f t="shared" ca="1" si="5"/>
        <v/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/>
      </c>
      <c r="B61" s="48">
        <f ca="1"/>
        <v>0</v>
      </c>
      <c r="C61" s="48" t="str">
        <f ca="1"/>
        <v/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/>
      </c>
      <c r="U61" s="39" t="str">
        <f t="shared" ca="1" si="0"/>
        <v/>
      </c>
      <c r="V61" s="38">
        <f t="shared" ca="1" si="0"/>
        <v>0</v>
      </c>
      <c r="W61" s="38" t="str">
        <f t="shared" ca="1" si="0"/>
        <v/>
      </c>
      <c r="X61" s="38" t="str" cm="1">
        <f t="array" aca="1" ref="X61" ca="1">IFERROR(_xlfn.IFS(W61="E",1,W61="G/2",$I$3/2,W61="G/5",$I$3/5,W61="G/10",$I$3/10,W61="i",$I$3),"")</f>
        <v/>
      </c>
      <c r="Y61" s="136">
        <f t="shared" ca="1" si="3"/>
        <v>0</v>
      </c>
      <c r="Z61" s="48">
        <f t="shared" ca="1" si="4"/>
        <v>0</v>
      </c>
      <c r="AA61" s="110" t="str">
        <f t="shared" ca="1" si="5"/>
        <v/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/>
      </c>
      <c r="B62" s="48">
        <f ca="1"/>
        <v>0</v>
      </c>
      <c r="C62" s="48" t="str">
        <f ca="1"/>
        <v/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/>
      </c>
      <c r="U62" s="39" t="str">
        <f t="shared" ca="1" si="0"/>
        <v/>
      </c>
      <c r="V62" s="38">
        <f t="shared" ca="1" si="0"/>
        <v>0</v>
      </c>
      <c r="W62" s="38" t="str">
        <f t="shared" ca="1" si="0"/>
        <v/>
      </c>
      <c r="X62" s="38" t="str" cm="1">
        <f t="array" aca="1" ref="X62" ca="1">IFERROR(_xlfn.IFS(W62="E",1,W62="G/2",$I$3/2,W62="G/5",$I$3/5,W62="G/10",$I$3/10,W62="i",$I$3),"")</f>
        <v/>
      </c>
      <c r="Y62" s="136">
        <f t="shared" ca="1" si="3"/>
        <v>0</v>
      </c>
      <c r="Z62" s="48">
        <f t="shared" ca="1" si="4"/>
        <v>0</v>
      </c>
      <c r="AA62" s="110" t="str">
        <f t="shared" ca="1" si="5"/>
        <v/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/>
      </c>
      <c r="B63" s="48">
        <f ca="1"/>
        <v>0</v>
      </c>
      <c r="C63" s="48" t="str">
        <f ca="1"/>
        <v/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/>
      </c>
      <c r="U63" s="39" t="str">
        <f t="shared" ca="1" si="0"/>
        <v/>
      </c>
      <c r="V63" s="38">
        <f t="shared" ca="1" si="0"/>
        <v>0</v>
      </c>
      <c r="W63" s="38" t="str">
        <f t="shared" ca="1" si="0"/>
        <v/>
      </c>
      <c r="X63" s="38" t="str" cm="1">
        <f t="array" aca="1" ref="X63" ca="1">IFERROR(_xlfn.IFS(W63="E",1,W63="G/2",$I$3/2,W63="G/5",$I$3/5,W63="G/10",$I$3/10,W63="i",$I$3),"")</f>
        <v/>
      </c>
      <c r="Y63" s="136">
        <f t="shared" ca="1" si="3"/>
        <v>0</v>
      </c>
      <c r="Z63" s="48">
        <f t="shared" ca="1" si="4"/>
        <v>0</v>
      </c>
      <c r="AA63" s="110" t="str">
        <f t="shared" ca="1" si="5"/>
        <v/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/>
      </c>
      <c r="B64" s="48">
        <f ca="1"/>
        <v>0</v>
      </c>
      <c r="C64" s="48" t="str">
        <f ca="1"/>
        <v/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/>
      </c>
      <c r="U64" s="39" t="str">
        <f t="shared" ca="1" si="0"/>
        <v/>
      </c>
      <c r="V64" s="38">
        <f t="shared" ca="1" si="0"/>
        <v>0</v>
      </c>
      <c r="W64" s="38" t="str">
        <f t="shared" ca="1" si="0"/>
        <v/>
      </c>
      <c r="X64" s="38" t="str" cm="1">
        <f t="array" aca="1" ref="X64" ca="1">IFERROR(_xlfn.IFS(W64="E",1,W64="G/2",$I$3/2,W64="G/5",$I$3/5,W64="G/10",$I$3/10,W64="i",$I$3),"")</f>
        <v/>
      </c>
      <c r="Y64" s="136">
        <f t="shared" ca="1" si="3"/>
        <v>0</v>
      </c>
      <c r="Z64" s="48">
        <f t="shared" ca="1" si="4"/>
        <v>0</v>
      </c>
      <c r="AA64" s="110" t="str">
        <f t="shared" ca="1" si="5"/>
        <v/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/>
      </c>
      <c r="B65" s="48">
        <f ca="1"/>
        <v>0</v>
      </c>
      <c r="C65" s="48" t="str">
        <f ca="1"/>
        <v/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/>
      </c>
      <c r="U65" s="39" t="str">
        <f t="shared" ca="1" si="0"/>
        <v/>
      </c>
      <c r="V65" s="38">
        <f t="shared" ca="1" si="0"/>
        <v>0</v>
      </c>
      <c r="W65" s="38" t="str">
        <f t="shared" ca="1" si="0"/>
        <v/>
      </c>
      <c r="X65" s="38" t="str" cm="1">
        <f t="array" aca="1" ref="X65" ca="1">IFERROR(_xlfn.IFS(W65="E",1,W65="G/2",$I$3/2,W65="G/5",$I$3/5,W65="G/10",$I$3/10,W65="i",$I$3),"")</f>
        <v/>
      </c>
      <c r="Y65" s="136">
        <f t="shared" ca="1" si="3"/>
        <v>0</v>
      </c>
      <c r="Z65" s="48">
        <f t="shared" ca="1" si="4"/>
        <v>0</v>
      </c>
      <c r="AA65" s="110" t="str">
        <f t="shared" ca="1" si="5"/>
        <v/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/>
      </c>
      <c r="B66" s="48">
        <f ca="1"/>
        <v>0</v>
      </c>
      <c r="C66" s="48" t="str">
        <f ca="1"/>
        <v/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/>
      </c>
      <c r="U66" s="39" t="str">
        <f t="shared" ca="1" si="0"/>
        <v/>
      </c>
      <c r="V66" s="38">
        <f t="shared" ca="1" si="0"/>
        <v>0</v>
      </c>
      <c r="W66" s="38" t="str">
        <f t="shared" ca="1" si="0"/>
        <v/>
      </c>
      <c r="X66" s="38" t="str" cm="1">
        <f t="array" aca="1" ref="X66" ca="1">IFERROR(_xlfn.IFS(W66="E",1,W66="G/2",$I$3/2,W66="G/5",$I$3/5,W66="G/10",$I$3/10,W66="i",$I$3),"")</f>
        <v/>
      </c>
      <c r="Y66" s="136">
        <f t="shared" ca="1" si="3"/>
        <v>0</v>
      </c>
      <c r="Z66" s="48">
        <f t="shared" ca="1" si="4"/>
        <v>0</v>
      </c>
      <c r="AA66" s="110" t="str">
        <f t="shared" ca="1" si="5"/>
        <v/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6">
        <f t="shared" ca="1" si="3"/>
        <v>0</v>
      </c>
      <c r="Z67" s="48">
        <f t="shared" ca="1" si="4"/>
        <v>0</v>
      </c>
      <c r="AA67" s="110" t="str">
        <f t="shared" ca="1" si="5"/>
        <v/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6">
        <f t="shared" ca="1" si="3"/>
        <v>0</v>
      </c>
      <c r="Z68" s="48">
        <f t="shared" ca="1" si="4"/>
        <v>0</v>
      </c>
      <c r="AA68" s="110" t="str">
        <f t="shared" ca="1" si="5"/>
        <v/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6">
        <f t="shared" ca="1" si="3"/>
        <v>0</v>
      </c>
      <c r="Z69" s="48">
        <f t="shared" ca="1" si="4"/>
        <v>0</v>
      </c>
      <c r="AA69" s="110" t="str">
        <f t="shared" ca="1" si="5"/>
        <v/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6">
        <f t="shared" ca="1" si="3"/>
        <v>0</v>
      </c>
      <c r="Z70" s="48">
        <f t="shared" ca="1" si="4"/>
        <v>0</v>
      </c>
      <c r="AA70" s="110" t="str">
        <f t="shared" ca="1" si="5"/>
        <v/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39" priority="1">
      <formula>$S10="MÁQUINAS Y EQUIPOS"</formula>
    </cfRule>
    <cfRule type="expression" dxfId="38" priority="2">
      <formula>$S10="SOFTWARE"</formula>
    </cfRule>
    <cfRule type="expression" dxfId="37" priority="3">
      <formula>$S10="MATERIAL INTERACTIVO (DIDÁCTICO)"</formula>
    </cfRule>
    <cfRule type="expression" dxfId="36" priority="4">
      <formula>$S10="HERRAMIENTAS, IMPLEMENTOS Y UTENSILIOS"</formula>
    </cfRule>
    <cfRule type="expression" dxfId="35" priority="5">
      <formula>$S10="INSTRUMENTOS"</formula>
    </cfRule>
  </conditionalFormatting>
  <conditionalFormatting sqref="B2:H2 E3">
    <cfRule type="containsText" dxfId="34" priority="17" operator="containsText" text="INGRESE RBD CORRECTO">
      <formula>NOT(ISERROR(SEARCH("INGRESE RBD CORRECTO",B2)))</formula>
    </cfRule>
  </conditionalFormatting>
  <conditionalFormatting sqref="Y1:Y2 AB3:AB7 Y10:Y1048576">
    <cfRule type="cellIs" dxfId="33" priority="13" stopIfTrue="1" operator="equal">
      <formula>0</formula>
    </cfRule>
  </conditionalFormatting>
  <conditionalFormatting sqref="Y11:Y2349">
    <cfRule type="cellIs" dxfId="32" priority="14" stopIfTrue="1" operator="equal">
      <formula>$AA11</formula>
    </cfRule>
    <cfRule type="cellIs" dxfId="31" priority="15" stopIfTrue="1" operator="lessThan">
      <formula>$AA11</formula>
    </cfRule>
    <cfRule type="cellIs" dxfId="30" priority="16" stopIfTrue="1" operator="greaterThan">
      <formula>$AA11</formula>
    </cfRule>
  </conditionalFormatting>
  <conditionalFormatting sqref="Z11:Z2349">
    <cfRule type="cellIs" dxfId="29" priority="9" operator="equal">
      <formula>0</formula>
    </cfRule>
    <cfRule type="cellIs" dxfId="28" priority="10" operator="equal">
      <formula>1.5</formula>
    </cfRule>
    <cfRule type="cellIs" dxfId="27" priority="11" operator="lessThan">
      <formula>1.5</formula>
    </cfRule>
    <cfRule type="cellIs" dxfId="26" priority="12" operator="greaterThan">
      <formula>1.5</formula>
    </cfRule>
  </conditionalFormatting>
  <conditionalFormatting sqref="AC11:AC1114">
    <cfRule type="containsText" dxfId="25" priority="6" operator="containsText" text="REVISAR">
      <formula>NOT(ISERROR(SEARCH("REVISAR",AC11)))</formula>
    </cfRule>
    <cfRule type="cellIs" dxfId="24" priority="7" operator="equal">
      <formula>"AC11=ALTERNATIVO"</formula>
    </cfRule>
  </conditionalFormatting>
  <conditionalFormatting sqref="AG3:AJ3">
    <cfRule type="cellIs" dxfId="23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4" zoomScale="75" zoomScaleNormal="50" workbookViewId="0">
      <selection activeCell="B5" sqref="B5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PESQUERÍA'!A2</f>
        <v>ESTABLECIMIENTO</v>
      </c>
      <c r="B1" s="195" t="str">
        <f>'Especialidad PESQUERÍA'!B2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100" t="str">
        <f>'Especialidad PESQUERÍA'!A3</f>
        <v>RBD</v>
      </c>
      <c r="B2" s="101">
        <f>'Especialidad PESQUERÍA'!B3</f>
        <v>0</v>
      </c>
      <c r="C2" s="198" t="str">
        <f>'Especialidad PESQUERÍA'!C3</f>
        <v xml:space="preserve">MATRÍCULA INFORMADA 2023 ESPECIALIDAD 
(incluye todas sus menciones): </v>
      </c>
      <c r="D2" s="199"/>
      <c r="E2" s="103" t="str">
        <f>'Especialidad PESQUERÍA'!E3</f>
        <v>INGRESE RBD CORRECTO</v>
      </c>
      <c r="F2" s="200" t="s">
        <v>28</v>
      </c>
      <c r="G2" s="200"/>
      <c r="H2" s="198">
        <f>'Especialidad PESQUERÍA'!I3</f>
        <v>0</v>
      </c>
      <c r="I2" s="201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7" t="s">
        <v>1279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B+/DNEJjAmLRZES7qnGBxNfbWZsc//kDvUh7euCFSBPr6gXH7N510OxISqM+nz8KWdeMIi5qpek6eb0BLsNe7g==" saltValue="ppiSDYTBBVdc9JR/WIFzm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2" priority="28">
      <formula>$L11="MÁQUINAS Y EQUIPOS"</formula>
    </cfRule>
    <cfRule type="expression" dxfId="21" priority="29">
      <formula>$L11="SOFTWARE"</formula>
    </cfRule>
    <cfRule type="expression" dxfId="20" priority="30">
      <formula>$L11="MATERIAL INTERACTIVO (DIDÁCTICO)"</formula>
    </cfRule>
    <cfRule type="expression" dxfId="19" priority="31">
      <formula>$L11="HERRAMIENTAS, IMPLEMENTOS Y UTENSILIOS"</formula>
    </cfRule>
    <cfRule type="expression" dxfId="18" priority="32">
      <formula>$L11="INSTRUMENTOS"</formula>
    </cfRule>
  </conditionalFormatting>
  <conditionalFormatting sqref="B1">
    <cfRule type="containsText" dxfId="17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VERIF'!$J$2:$J$8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5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8" t="s">
        <v>26</v>
      </c>
      <c r="B3" s="153">
        <f>'Especialidad PESQUERÍA'!B3</f>
        <v>0</v>
      </c>
      <c r="C3" s="184" t="s">
        <v>27</v>
      </c>
      <c r="D3" s="184"/>
      <c r="E3" s="154" t="str">
        <f>'Especialidad PESQUERÍA'!E3</f>
        <v>INGRESE RBD CORRECTO</v>
      </c>
      <c r="F3" s="184" t="s">
        <v>28</v>
      </c>
      <c r="G3" s="184"/>
      <c r="H3" s="155">
        <f>'Especialidad PESQUERÍA'!I3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5" t="str">
        <f>'Innovacion PESQUERÍA'!A6</f>
        <v>PESQUERÍA</v>
      </c>
      <c r="B9" s="205"/>
      <c r="C9" s="205"/>
      <c r="D9" s="205"/>
      <c r="E9" s="205"/>
      <c r="F9" s="205"/>
      <c r="G9" s="205"/>
      <c r="H9" s="205"/>
      <c r="L9" s="2"/>
      <c r="N9" s="202" t="s">
        <v>1287</v>
      </c>
      <c r="O9" s="202"/>
      <c r="P9" s="202"/>
    </row>
    <row r="10" spans="1:18" ht="95.1">
      <c r="A10" s="167" t="str" cm="1">
        <f t="array" ref="A10:I105">'Innovacion PESQUERÍA'!A10:I105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6" priority="1">
      <formula>$L11="MÁQUINAS Y EQUIPOS"</formula>
    </cfRule>
    <cfRule type="expression" dxfId="15" priority="2">
      <formula>$L11="SOFTWARE"</formula>
    </cfRule>
    <cfRule type="expression" dxfId="14" priority="3">
      <formula>$L11="MATERIAL INTERACTIVO (DIDÁCTICO)"</formula>
    </cfRule>
    <cfRule type="expression" dxfId="13" priority="4">
      <formula>$L11="HERRAMIENTAS, IMPLEMENTOS Y UTENSILIOS"</formula>
    </cfRule>
    <cfRule type="expression" dxfId="12" priority="5">
      <formula>$L11="INSTRUMENTOS"</formula>
    </cfRule>
  </conditionalFormatting>
  <conditionalFormatting sqref="B1:H2 E3">
    <cfRule type="containsText" dxfId="11" priority="6" operator="containsText" text="INGRESE RBD CORRECTO">
      <formula>NOT(ISERROR(SEARCH("INGRESE RBD CORRECTO",B1)))</formula>
    </cfRule>
  </conditionalFormatting>
  <conditionalFormatting sqref="N11:P224">
    <cfRule type="containsBlanks" dxfId="10" priority="10">
      <formula>LEN(TRIM(N11))=0</formula>
    </cfRule>
  </conditionalFormatting>
  <conditionalFormatting sqref="N11:P1048576 N1:P8 N9">
    <cfRule type="containsText" dxfId="9" priority="9" operator="containsText" text="SI">
      <formula>NOT(ISERROR(SEARCH("SI",N1)))</formula>
    </cfRule>
  </conditionalFormatting>
  <conditionalFormatting sqref="N12:P224">
    <cfRule type="containsText" dxfId="8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PESQUERÍA'!A2</f>
        <v>ESTABLECIMIENTO</v>
      </c>
      <c r="B1" s="212" t="str">
        <f>'Especialidad PESQUERÍA'!B2</f>
        <v>INGRESE RBD CORRECTO</v>
      </c>
      <c r="C1" s="213"/>
      <c r="D1" s="213"/>
      <c r="E1" s="213"/>
      <c r="F1" s="213"/>
      <c r="G1" s="214"/>
    </row>
    <row r="2" spans="1:7" ht="75" customHeight="1">
      <c r="A2" s="100" t="str">
        <f>'Especialidad PESQUERÍA'!A3</f>
        <v>RBD</v>
      </c>
      <c r="B2" s="101">
        <f>'Especialidad PESQUERÍA'!B3</f>
        <v>0</v>
      </c>
      <c r="C2" s="102" t="str">
        <f>'Especialidad PESQUERÍA'!C3</f>
        <v xml:space="preserve">MATRÍCULA INFORMADA 2023 ESPECIALIDAD 
(incluye todas sus menciones): </v>
      </c>
      <c r="D2" s="103" t="str">
        <f>'Especialidad PESQUERÍA'!E3</f>
        <v>INGRESE RBD CORRECTO</v>
      </c>
      <c r="E2" s="90" t="s">
        <v>28</v>
      </c>
      <c r="F2" s="198">
        <f>'Especialidad PESQUERÍA'!I3</f>
        <v>0</v>
      </c>
      <c r="G2" s="201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2" t="s">
        <v>29</v>
      </c>
      <c r="B4" s="238" t="s">
        <v>1292</v>
      </c>
      <c r="C4" s="206"/>
      <c r="D4" s="206"/>
      <c r="E4" s="206"/>
      <c r="F4" s="206"/>
      <c r="G4" s="207"/>
    </row>
    <row r="5" spans="1:7" ht="249.95" customHeight="1">
      <c r="A5" s="182"/>
      <c r="B5" s="208"/>
      <c r="C5" s="209"/>
      <c r="D5" s="209"/>
      <c r="E5" s="209"/>
      <c r="F5" s="209"/>
      <c r="G5" s="210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1" t="s">
        <v>1293</v>
      </c>
      <c r="B7" s="211"/>
      <c r="C7" s="211"/>
      <c r="D7" s="211"/>
      <c r="E7" s="211"/>
      <c r="F7" s="211"/>
      <c r="G7" s="211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16" t="s">
        <v>1294</v>
      </c>
      <c r="D9" s="216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15"/>
      <c r="D10" s="215"/>
      <c r="E10" s="96"/>
      <c r="F10" s="88"/>
      <c r="G10" s="91"/>
    </row>
    <row r="11" spans="1:7" ht="18">
      <c r="A11" s="89">
        <v>2</v>
      </c>
      <c r="B11" s="88"/>
      <c r="C11" s="215"/>
      <c r="D11" s="215"/>
      <c r="E11" s="96"/>
      <c r="F11" s="88"/>
      <c r="G11" s="91"/>
    </row>
    <row r="12" spans="1:7" ht="18">
      <c r="A12" s="89">
        <v>3</v>
      </c>
      <c r="B12" s="88"/>
      <c r="C12" s="215"/>
      <c r="D12" s="215"/>
      <c r="E12" s="96"/>
      <c r="F12" s="88"/>
      <c r="G12" s="91"/>
    </row>
    <row r="13" spans="1:7" ht="18">
      <c r="A13" s="89">
        <v>4</v>
      </c>
      <c r="B13" s="88"/>
      <c r="C13" s="215"/>
      <c r="D13" s="215"/>
      <c r="E13" s="96"/>
      <c r="F13" s="88"/>
      <c r="G13" s="91"/>
    </row>
    <row r="14" spans="1:7" ht="18">
      <c r="A14" s="89">
        <v>5</v>
      </c>
      <c r="B14" s="88"/>
      <c r="C14" s="215"/>
      <c r="D14" s="215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7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2024-09-06T19:32:35Z</dcterms:modified>
  <cp:category/>
  <cp:contentStatus/>
</cp:coreProperties>
</file>