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0" documentId="8_{ED346D12-85BA-B74D-9A5E-52F035A8AEFA}" xr6:coauthVersionLast="47" xr6:coauthVersionMax="47" xr10:uidLastSave="{7875DDBE-4DF1-470F-A8BB-B598F90959A9}"/>
  <bookViews>
    <workbookView xWindow="860" yWindow="500" windowWidth="27940" windowHeight="17500" firstSheet="1" activeTab="1" xr2:uid="{EB889FC8-85BF-4D74-BD87-C8D0212144FB}"/>
  </bookViews>
  <sheets>
    <sheet name="Equivalencias EPJA" sheetId="46" r:id="rId1"/>
    <sheet name="Especialidad TELECOMUNICACIONES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TELECOMUNICACIONES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ESPE'!$A$108:$C$151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TELECOMUNICACIONES'!$A$8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TELECOMUNICACIONES'!$C$11:$C$471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ESPE'!$A$2:$C$101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2" i="39" l="1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111" i="39"/>
  <c r="A111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10" i="39" l="1"/>
  <c r="S108" i="39"/>
  <c r="S109" i="39"/>
  <c r="S105" i="39"/>
  <c r="S106" i="39"/>
  <c r="S107" i="39"/>
  <c r="S104" i="39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333" i="55" l="1"/>
  <c r="AB333" i="55" s="1" a="1"/>
  <c r="AB333" i="55" s="1"/>
  <c r="Z54" i="55"/>
  <c r="AB54" i="55" s="1" a="1"/>
  <c r="AB54" i="55" s="1"/>
  <c r="Z397" i="55"/>
  <c r="AB397" i="55" s="1" a="1"/>
  <c r="AB397" i="55" s="1"/>
  <c r="Z236" i="55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<sst xmlns="http://schemas.openxmlformats.org/spreadsheetml/2006/main" count="3195" uniqueCount="1607">
  <si>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</si>
  <si>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</si>
  <si>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</si>
  <si>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</si>
  <si>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</si>
  <si>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</si>
  <si>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</si>
  <si>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</si>
  <si>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</si>
  <si>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</si>
  <si>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</si>
  <si>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</si>
  <si>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</si>
  <si>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</si>
  <si>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</si>
  <si>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</si>
  <si>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</si>
  <si>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</si>
  <si>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</si>
  <si>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</si>
  <si>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</si>
  <si>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</si>
  <si>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</si>
  <si>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</si>
  <si>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</si>
  <si>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</si>
  <si>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</si>
  <si>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</si>
  <si>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</si>
  <si>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</si>
  <si>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</si>
  <si>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TELECOMUNICACIONES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</si>
  <si>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</si>
  <si>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</si>
  <si>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</si>
  <si>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</si>
  <si>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</si>
  <si>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</si>
  <si>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</si>
  <si>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</si>
  <si>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</si>
  <si>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</si>
  <si>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</si>
  <si>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</si>
  <si>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</si>
  <si>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</si>
  <si>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</si>
  <si>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</si>
  <si>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</si>
  <si>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</si>
  <si>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</si>
  <si>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</si>
  <si>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</si>
  <si>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</si>
  <si>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</si>
  <si>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</si>
  <si>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</si>
  <si>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</si>
  <si>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</si>
  <si>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</si>
  <si>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</si>
  <si>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</si>
  <si>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</si>
  <si>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</si>
  <si>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</si>
  <si>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</si>
  <si>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</si>
  <si>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</si>
  <si>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</si>
  <si>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</si>
  <si>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</si>
  <si>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</si>
  <si>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</si>
  <si>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</si>
  <si>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</si>
  <si>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</si>
  <si>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</si>
  <si>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</si>
  <si>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</si>
  <si>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</si>
  <si>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</si>
  <si>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</si>
  <si>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</si>
  <si>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</si>
  <si>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</si>
  <si>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</si>
  <si>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</si>
  <si>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</si>
  <si>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</si>
  <si>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</si>
  <si>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</si>
  <si>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</si>
  <si>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</si>
  <si>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</si>
  <si>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</si>
  <si>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</si>
  <si>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</si>
  <si>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</si>
  <si>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</si>
  <si>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</si>
  <si>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</si>
  <si>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</si>
  <si>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</si>
  <si>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</si>
  <si>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</si>
  <si>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</si>
  <si>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</si>
  <si>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</si>
  <si>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</si>
  <si>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</si>
  <si>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</si>
  <si>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</si>
  <si>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</si>
  <si>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</si>
  <si>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</si>
  <si>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</si>
  <si>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</si>
  <si>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</si>
  <si>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</si>
  <si>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</si>
  <si>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</si>
  <si>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</si>
  <si>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</si>
  <si>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</si>
  <si>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</si>
  <si>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</si>
  <si>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</si>
  <si>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</si>
  <si>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</si>
  <si>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</si>
  <si>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</si>
  <si>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</si>
  <si>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</si>
  <si>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</si>
  <si>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</si>
  <si>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</si>
  <si>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</si>
  <si>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</si>
  <si>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</si>
  <si>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</si>
  <si>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</si>
  <si>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</si>
  <si>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</si>
  <si>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</si>
  <si>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</si>
  <si>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</si>
  <si>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</si>
  <si>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</si>
  <si>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</si>
  <si>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</si>
  <si>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</si>
  <si>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</si>
  <si>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</si>
  <si>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</si>
  <si>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</si>
  <si>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</si>
  <si>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</si>
  <si>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</si>
  <si>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</si>
  <si>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</si>
  <si>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</si>
  <si>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</si>
  <si>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</si>
  <si>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</si>
  <si>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</si>
  <si>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</si>
  <si>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</si>
  <si>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</si>
  <si>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</si>
  <si>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</si>
  <si>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</si>
  <si>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</si>
  <si>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</si>
  <si>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</si>
  <si>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</si>
  <si>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</si>
  <si>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</si>
  <si>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</si>
  <si>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</si>
  <si>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</si>
  <si>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</si>
  <si>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</si>
  <si>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</si>
  <si>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</si>
  <si>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</si>
  <si>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</si>
  <si>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</si>
  <si>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</si>
  <si>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</si>
  <si>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</si>
  <si>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</si>
  <si>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</si>
  <si>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</si>
  <si>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</si>
  <si>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</si>
  <si>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</si>
  <si>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</si>
  <si>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</si>
  <si>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</si>
  <si>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</si>
  <si>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</si>
  <si>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</si>
  <si>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</si>
  <si>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</si>
  <si>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</si>
  <si>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</si>
  <si>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</si>
  <si>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</si>
  <si>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</si>
  <si>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</si>
  <si>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</si>
  <si>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</si>
  <si>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</si>
  <si>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</si>
  <si>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</si>
  <si>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</si>
  <si>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</si>
  <si>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</si>
  <si>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</si>
  <si>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</si>
  <si>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</si>
  <si>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</si>
  <si>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</si>
  <si>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</si>
  <si>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</si>
  <si>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</si>
  <si>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</si>
  <si>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</si>
  <si>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</si>
  <si>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</si>
  <si>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</si>
  <si>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</si>
  <si>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</si>
  <si>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</si>
  <si>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</si>
  <si>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</si>
  <si>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</si>
  <si>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</si>
  <si>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</si>
  <si>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</si>
  <si>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</si>
  <si>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</si>
  <si>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</si>
  <si>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</si>
  <si>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</si>
  <si>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</si>
  <si>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</si>
  <si>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</si>
  <si>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</si>
  <si>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</si>
  <si>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</si>
  <si>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</si>
  <si>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</si>
  <si>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</si>
  <si>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</si>
  <si>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</si>
  <si>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</si>
  <si>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</si>
  <si>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</si>
  <si>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</si>
  <si>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</si>
  <si>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</si>
  <si>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</si>
  <si>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</si>
  <si>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</si>
  <si>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</si>
  <si>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</si>
  <si>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</si>
  <si>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</si>
  <si>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</si>
  <si>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</si>
  <si>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</si>
  <si>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</si>
  <si>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</si>
  <si>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</si>
  <si>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</si>
  <si>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</si>
  <si>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</si>
  <si>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</si>
  <si>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</si>
  <si>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</si>
  <si>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</si>
  <si>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</si>
  <si>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</si>
  <si>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</si>
  <si>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</si>
  <si>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</si>
  <si>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</si>
  <si>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</si>
  <si>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</si>
  <si>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</si>
  <si>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</si>
  <si>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</si>
  <si>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</si>
  <si>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</si>
  <si>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</si>
  <si>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</si>
  <si>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</si>
  <si>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</si>
  <si>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</si>
  <si>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</si>
  <si>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</si>
  <si>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</si>
  <si>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</si>
  <si>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</si>
  <si>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</si>
  <si>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</si>
  <si>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</si>
  <si>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</si>
  <si>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</si>
  <si>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</si>
  <si>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</si>
  <si>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</si>
  <si>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</si>
  <si>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</si>
  <si>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</si>
  <si>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</si>
  <si>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</si>
  <si>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</si>
  <si>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</si>
  <si>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</si>
  <si>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</si>
  <si>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</si>
  <si>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</si>
  <si>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</si>
  <si>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</si>
  <si>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</si>
  <si>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</si>
  <si>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</si>
  <si>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</si>
  <si>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</si>
  <si>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</si>
  <si>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</si>
  <si>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</si>
  <si>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</si>
  <si>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</si>
  <si>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</si>
  <si>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</si>
  <si>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</si>
  <si>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</si>
  <si>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</si>
  <si>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</si>
  <si>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</si>
  <si>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</si>
  <si>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</si>
  <si>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</si>
  <si>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</si>
  <si>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</si>
  <si>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</si>
  <si>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</si>
  <si>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</si>
  <si>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</si>
  <si>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</si>
  <si>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</si>
  <si>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</si>
  <si>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</si>
  <si>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</si>
  <si>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</si>
  <si>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</si>
  <si>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</si>
  <si>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</si>
  <si>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</si>
  <si>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</si>
  <si>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</si>
  <si>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</si>
  <si>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</si>
  <si>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</si>
  <si>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</si>
  <si>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</si>
  <si>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</si>
  <si>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</si>
  <si>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</si>
  <si>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</si>
  <si>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</si>
  <si>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</si>
  <si>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</si>
  <si>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</si>
  <si>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</si>
  <si>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</si>
  <si>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</si>
  <si>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</si>
  <si>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</si>
  <si>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</si>
  <si>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</si>
  <si>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</si>
  <si>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</si>
  <si>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</si>
  <si>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</si>
  <si>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</si>
  <si>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</si>
  <si>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</si>
  <si>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</si>
  <si>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</si>
  <si>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</si>
  <si>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</si>
  <si>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</si>
  <si>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</si>
  <si>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</si>
  <si>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</si>
  <si>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</si>
  <si>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</si>
  <si>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</si>
  <si>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</si>
  <si>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</si>
  <si>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</si>
  <si>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</si>
  <si>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</si>
  <si>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</si>
  <si>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</si>
  <si>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</si>
  <si>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</si>
  <si>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</si>
  <si>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</si>
  <si>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</si>
  <si>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</si>
  <si>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</si>
  <si>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</si>
  <si>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</si>
  <si>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</si>
  <si>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</si>
  <si>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</si>
  <si>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</si>
  <si>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</si>
  <si>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</si>
  <si>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</si>
  <si>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</si>
  <si>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</si>
  <si>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</si>
  <si>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</si>
  <si>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</si>
  <si>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</si>
  <si>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</si>
  <si>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</si>
  <si>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</si>
  <si>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</si>
  <si>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</si>
  <si>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</si>
  <si>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</si>
  <si>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</si>
  <si>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</si>
  <si>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</si>
  <si>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</si>
  <si>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</si>
  <si>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</si>
  <si>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</si>
  <si>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</si>
  <si>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</si>
  <si>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</si>
  <si>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</si>
  <si>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</si>
  <si>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</si>
  <si>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</si>
  <si>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</si>
  <si>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</si>
  <si>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</si>
  <si>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</si>
  <si>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</si>
  <si>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</si>
  <si>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</si>
  <si>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</si>
  <si>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</si>
  <si>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</si>
  <si>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</si>
  <si>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</si>
  <si>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</si>
  <si>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</si>
  <si>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</si>
  <si>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</si>
  <si>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</si>
  <si>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</si>
  <si>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</si>
  <si>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</si>
  <si>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</si>
  <si>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</si>
  <si>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</si>
  <si>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</si>
  <si>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</si>
  <si>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</si>
  <si>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</si>
  <si>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</si>
  <si>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</si>
  <si>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</si>
  <si>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</si>
  <si>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</si>
  <si>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</si>
  <si>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</si>
  <si>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</si>
  <si>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</si>
  <si>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</si>
  <si>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</si>
  <si>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</si>
  <si>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</si>
  <si>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</si>
  <si>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</si>
  <si>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</si>
  <si>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</si>
  <si>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</si>
  <si>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</si>
  <si>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</si>
  <si>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</si>
  <si>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</si>
  <si>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</si>
  <si>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</si>
  <si>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</si>
  <si>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</si>
  <si>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</si>
  <si>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</si>
  <si>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</si>
  <si>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</si>
  <si>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</si>
  <si>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</si>
  <si>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</si>
  <si>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</si>
  <si>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</si>
  <si>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</si>
  <si>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</si>
  <si>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</si>
  <si>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</si>
  <si>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</si>
  <si>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</si>
  <si>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</si>
  <si>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</si>
  <si>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</si>
  <si>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</si>
  <si>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</si>
  <si>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</si>
  <si>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</si>
  <si>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</si>
  <si>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</si>
  <si>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</si>
  <si>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</si>
  <si>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</si>
  <si>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</si>
  <si>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</si>
  <si>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</si>
  <si>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</si>
  <si>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</si>
  <si>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</si>
  <si>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</si>
  <si>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</si>
  <si>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</si>
  <si>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</si>
  <si>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</si>
  <si>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</si>
  <si>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</si>
  <si>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</si>
  <si>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</si>
  <si>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</si>
  <si>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</si>
  <si>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</si>
  <si>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</si>
  <si>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</si>
  <si>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</si>
  <si>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</si>
  <si>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</si>
  <si>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</si>
  <si>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</si>
  <si>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</si>
  <si>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</si>
  <si>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</si>
  <si>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</si>
  <si>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</si>
  <si>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</si>
  <si>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</si>
  <si>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</si>
  <si>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</si>
  <si>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</si>
  <si>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</si>
  <si>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</si>
  <si>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</si>
  <si>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</si>
  <si>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</si>
  <si>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</si>
  <si>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</si>
  <si>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</si>
  <si>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</si>
  <si>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</si>
  <si>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</si>
  <si>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</si>
  <si>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</si>
  <si>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</si>
  <si>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</si>
  <si>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</si>
  <si>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</si>
  <si>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</si>
  <si>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</si>
  <si>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</si>
  <si>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</si>
  <si>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</si>
  <si>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</si>
  <si>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</si>
  <si>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</si>
  <si>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</si>
  <si>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</si>
  <si>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</si>
  <si>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</si>
  <si>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</si>
  <si>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</si>
  <si>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</si>
  <si>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</si>
  <si>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</si>
  <si>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</si>
  <si>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</si>
  <si>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</si>
  <si>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</si>
  <si>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</si>
  <si>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</si>
  <si>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</si>
  <si>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</si>
  <si>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</si>
  <si>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</si>
  <si>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</si>
  <si>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</si>
  <si>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</si>
  <si>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</si>
  <si>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</si>
  <si>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</si>
  <si>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</si>
  <si>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</si>
  <si>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</si>
  <si>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</si>
  <si>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</si>
  <si>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</si>
  <si>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</si>
  <si>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</si>
  <si>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</si>
  <si>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</si>
  <si>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</si>
  <si>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</si>
  <si>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</si>
  <si>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</si>
  <si>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</si>
  <si>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</si>
  <si>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</si>
  <si>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</si>
  <si>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</si>
  <si>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</si>
  <si>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</si>
  <si>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</si>
  <si>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</si>
  <si>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</si>
  <si>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</si>
  <si>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</si>
  <si>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</si>
  <si>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</si>
  <si>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</si>
  <si>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</si>
  <si>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</si>
  <si>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</si>
  <si>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</si>
  <si>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</si>
  <si>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</si>
  <si>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</si>
  <si>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</si>
  <si>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</si>
  <si>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</si>
  <si>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</si>
  <si>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</si>
  <si>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</si>
  <si>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</si>
  <si>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</si>
  <si>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</si>
  <si>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</si>
  <si>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</si>
  <si>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</si>
  <si>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</si>
  <si>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</si>
  <si>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</si>
  <si>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</si>
  <si>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</si>
  <si>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</si>
  <si>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</si>
  <si>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</si>
  <si>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</si>
  <si>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</si>
  <si>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</si>
  <si>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</si>
  <si>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</si>
  <si>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</si>
  <si>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</si>
  <si>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</si>
  <si>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</si>
  <si>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</si>
  <si>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</si>
  <si>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</si>
  <si>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</si>
  <si>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</si>
  <si>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</si>
  <si>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</si>
  <si>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</si>
  <si>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</si>
  <si>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</si>
  <si>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</si>
  <si>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</si>
  <si>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</si>
  <si>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</si>
  <si>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</si>
  <si>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</si>
  <si>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</si>
  <si>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</si>
  <si>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</si>
  <si>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</si>
  <si>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</si>
  <si>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</si>
  <si>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</si>
  <si>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</si>
  <si>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</si>
  <si>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</si>
  <si>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</si>
  <si>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</si>
  <si>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</si>
  <si>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</si>
  <si>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</si>
  <si>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</si>
  <si>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</si>
  <si>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</si>
  <si>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</si>
  <si>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</si>
  <si>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</si>
  <si>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</si>
  <si>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</si>
  <si>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</si>
  <si>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</si>
  <si>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</si>
  <si>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</si>
  <si>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</si>
  <si>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</si>
  <si>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</si>
  <si>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</si>
  <si>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</si>
  <si>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</si>
  <si>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</si>
  <si>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</si>
  <si>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</si>
  <si>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</si>
  <si>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</si>
  <si>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</si>
  <si>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</si>
  <si>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</si>
  <si>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</si>
  <si>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</si>
  <si>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</si>
  <si>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</si>
  <si>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</si>
  <si>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</si>
  <si>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</si>
  <si>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</si>
  <si>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</si>
  <si>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</si>
  <si>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</si>
  <si>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</si>
  <si>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</si>
  <si>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</si>
  <si>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</si>
  <si>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</si>
  <si>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</si>
  <si>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</si>
  <si>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</si>
  <si>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</si>
  <si>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</si>
  <si>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</si>
  <si>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</si>
  <si>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</si>
  <si>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</si>
  <si>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</si>
  <si>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</si>
  <si>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</si>
  <si>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</si>
  <si>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</si>
  <si>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</si>
  <si>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</si>
  <si>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</si>
  <si>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</si>
  <si>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</si>
  <si>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</si>
  <si>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</si>
  <si>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</si>
  <si>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</si>
  <si>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</si>
  <si>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</si>
  <si>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</si>
  <si>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</si>
  <si>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</si>
  <si>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</si>
  <si>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</si>
  <si>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</si>
  <si>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</si>
  <si>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</si>
  <si>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</si>
  <si>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</si>
  <si>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</si>
  <si>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</si>
  <si>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</si>
  <si>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</si>
  <si>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</si>
  <si>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</si>
  <si>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</si>
  <si>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</si>
  <si>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</si>
  <si>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</si>
  <si>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</si>
  <si>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</si>
  <si>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</si>
  <si>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</si>
  <si>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</si>
  <si>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</si>
  <si>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</si>
  <si>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</si>
  <si>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</si>
  <si>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</si>
  <si>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</si>
  <si>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</si>
  <si>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</si>
  <si>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</si>
  <si>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</si>
  <si>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</si>
  <si>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</si>
  <si>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</si>
  <si>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</si>
  <si>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</si>
  <si>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</si>
  <si>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</si>
  <si>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</si>
  <si>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</si>
  <si>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</si>
  <si>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</si>
  <si>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</si>
  <si>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</si>
  <si>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</si>
  <si>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</si>
  <si>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</si>
  <si>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</si>
  <si>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</si>
  <si>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</si>
  <si>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</si>
  <si>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</si>
  <si>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</si>
  <si>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</si>
  <si>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</si>
  <si>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</si>
  <si>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</si>
  <si>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</si>
  <si>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</si>
  <si>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</si>
  <si>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</si>
  <si>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</si>
  <si>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</si>
  <si>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</si>
  <si>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</si>
  <si>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</si>
  <si>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</si>
  <si>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</si>
  <si>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</si>
  <si>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</si>
  <si>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</si>
  <si>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</si>
  <si>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</si>
  <si>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</si>
  <si>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</si>
  <si>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</si>
  <si>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</si>
  <si>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</si>
  <si>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</si>
  <si>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</si>
  <si>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</si>
  <si>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</si>
  <si>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</si>
  <si>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</si>
  <si>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</si>
  <si>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</si>
  <si>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</si>
  <si>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</si>
  <si>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</si>
  <si>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</si>
  <si>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</si>
  <si>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</si>
  <si>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</si>
  <si>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</si>
  <si>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</si>
  <si>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</si>
  <si>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</si>
  <si>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</si>
  <si>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</si>
  <si>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</si>
  <si>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</si>
  <si>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</si>
  <si>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</si>
  <si>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</si>
  <si>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</si>
  <si>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</si>
  <si>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</si>
  <si>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</si>
  <si>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</si>
  <si>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</si>
  <si>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</si>
  <si>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</si>
  <si>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</si>
  <si>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</si>
  <si>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</si>
  <si>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</si>
  <si>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</si>
  <si>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</si>
  <si>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</si>
  <si>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</si>
  <si>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</si>
  <si>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</si>
  <si>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</si>
  <si>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</si>
  <si>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</si>
  <si>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</si>
  <si>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</si>
  <si>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</si>
  <si>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</si>
  <si>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</si>
  <si>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</si>
  <si>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</si>
  <si>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</si>
  <si>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</si>
  <si>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</si>
  <si>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</si>
  <si>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</si>
  <si>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</si>
  <si>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</si>
  <si>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</si>
  <si>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</si>
  <si>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</si>
  <si>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</si>
  <si>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</si>
  <si>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</si>
  <si>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</si>
  <si>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</si>
  <si>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</si>
  <si>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</si>
  <si>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</si>
  <si>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</si>
  <si>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</si>
  <si>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</si>
  <si>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</si>
  <si>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</si>
  <si>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</si>
  <si>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</si>
  <si>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</si>
  <si>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</si>
  <si>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</si>
  <si>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</si>
  <si>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</si>
  <si>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</si>
  <si>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</si>
  <si>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</si>
  <si>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</si>
  <si>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</si>
  <si>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</si>
  <si>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</si>
  <si>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</si>
  <si>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</si>
  <si>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</si>
  <si>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</si>
  <si>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</si>
  <si>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</si>
  <si>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</si>
  <si>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</si>
  <si>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</si>
  <si>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</si>
  <si>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</si>
  <si>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</si>
  <si>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</si>
  <si>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</si>
  <si>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</si>
  <si>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</si>
  <si>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</si>
  <si>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</si>
  <si>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</si>
  <si>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</si>
  <si>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</si>
  <si>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</si>
  <si>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</si>
  <si>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</si>
  <si>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</si>
  <si>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</si>
  <si>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</si>
  <si>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</si>
  <si>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</si>
  <si>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</si>
  <si>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</si>
  <si>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</si>
  <si>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</si>
  <si>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</si>
  <si>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</si>
  <si>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</si>
  <si>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</si>
  <si>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</si>
  <si>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</si>
  <si>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</si>
  <si>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</si>
  <si>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</si>
  <si>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</si>
  <si>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</si>
  <si>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</si>
  <si>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</si>
  <si>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</si>
  <si>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</si>
  <si>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</si>
  <si>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</si>
  <si>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</si>
  <si>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</si>
  <si>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</si>
  <si>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</si>
  <si>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</si>
  <si>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</si>
  <si>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</si>
  <si>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</si>
  <si>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</si>
  <si>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</si>
  <si>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</si>
  <si>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</si>
  <si>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</si>
  <si>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</si>
  <si>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</si>
  <si>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</si>
  <si>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</si>
  <si>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</si>
  <si>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</si>
  <si>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</si>
  <si>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</si>
  <si>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</si>
  <si>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</si>
  <si>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</si>
  <si>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</si>
  <si>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</si>
  <si>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</si>
  <si>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</si>
  <si>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</si>
  <si>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</si>
  <si>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</si>
  <si>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</si>
  <si>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</si>
  <si>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</si>
  <si>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</si>
  <si>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</si>
  <si>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</si>
  <si>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</si>
  <si>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</si>
  <si>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</si>
  <si>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</si>
  <si>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</si>
  <si>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</si>
  <si>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</si>
  <si>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</si>
  <si>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</si>
  <si>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</si>
  <si>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</si>
  <si>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</si>
  <si>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</si>
  <si>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</si>
  <si>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</si>
  <si>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</si>
  <si>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</si>
  <si>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</si>
  <si>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</si>
  <si>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</si>
  <si>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</si>
  <si>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</si>
  <si>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</si>
  <si>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</si>
  <si>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</si>
  <si>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</si>
  <si>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</si>
  <si>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</si>
  <si>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</si>
  <si>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</si>
  <si>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</si>
  <si>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</si>
  <si>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</si>
  <si>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</si>
  <si>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</si>
  <si>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</si>
  <si>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</si>
  <si>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</si>
  <si>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</si>
  <si>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</si>
  <si>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</si>
  <si>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</si>
  <si>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</si>
  <si>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</si>
  <si>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</si>
  <si>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</si>
  <si>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</si>
  <si>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</si>
  <si>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</si>
  <si>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</si>
  <si>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</si>
  <si>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</si>
  <si>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</si>
  <si>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</si>
  <si>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</si>
  <si>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</si>
  <si>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</si>
  <si>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</si>
  <si>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</si>
  <si>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</si>
  <si>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</si>
  <si>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</si>
  <si>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</si>
  <si>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</si>
  <si>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</si>
  <si>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</si>
  <si>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</si>
  <si>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</si>
  <si>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</si>
  <si>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</si>
  <si>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</si>
  <si>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</si>
  <si>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</si>
  <si>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</si>
  <si>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</si>
  <si>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</si>
  <si>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</si>
  <si>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</si>
  <si>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</si>
  <si>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</si>
  <si>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</si>
  <si>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</si>
  <si>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</si>
  <si>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</si>
  <si>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</si>
  <si>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</si>
  <si>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</si>
  <si>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</si>
  <si>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</si>
  <si>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</si>
  <si>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</si>
  <si>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</si>
  <si>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</si>
  <si>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</si>
  <si>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</si>
  <si>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</si>
  <si>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</si>
  <si>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</si>
  <si>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</si>
  <si>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</si>
  <si>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</si>
  <si>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</si>
  <si>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</si>
  <si>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</si>
  <si>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</si>
  <si>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</si>
  <si>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</si>
  <si>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</si>
  <si>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</si>
  <si>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</si>
  <si>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</si>
  <si>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</si>
  <si>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</si>
  <si>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</si>
  <si>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</si>
  <si>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</si>
  <si>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</si>
  <si>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</si>
  <si>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</si>
  <si>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</si>
  <si>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</si>
  <si>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</si>
  <si>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</si>
  <si>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</si>
  <si>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</si>
  <si>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</si>
  <si>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</si>
  <si>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</si>
  <si>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</si>
  <si>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</si>
  <si>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</si>
  <si>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</si>
  <si>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</si>
  <si>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</si>
  <si>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</si>
  <si>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</si>
  <si>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</si>
  <si>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</si>
  <si>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</si>
  <si>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</si>
  <si>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</si>
  <si>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</si>
  <si>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</si>
  <si>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</si>
  <si>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</si>
  <si>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</si>
  <si>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</si>
  <si>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</si>
  <si>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</si>
  <si>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</si>
  <si>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</si>
  <si>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</si>
  <si>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</si>
  <si>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</si>
  <si>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</si>
  <si>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</si>
  <si>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</si>
  <si>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</si>
  <si>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</si>
  <si>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</si>
  <si>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</si>
  <si>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</si>
  <si>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</si>
  <si>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</si>
  <si>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</si>
  <si>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</si>
  <si>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</si>
  <si>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</si>
  <si>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</si>
  <si>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</si>
  <si>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</si>
  <si>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</si>
  <si>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</si>
  <si>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</si>
  <si>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</si>
  <si>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</si>
  <si>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</si>
  <si>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</si>
  <si>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</si>
  <si>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</si>
  <si>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</si>
  <si>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</si>
  <si>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</si>
  <si>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</si>
  <si>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</si>
  <si>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</si>
  <si>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</si>
  <si>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</si>
  <si>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</si>
  <si>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</si>
  <si>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</si>
  <si>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</si>
  <si>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</si>
  <si>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</si>
  <si>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</si>
  <si>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</si>
  <si>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</si>
  <si>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</si>
  <si>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</si>
  <si>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</si>
  <si>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</si>
  <si>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</si>
  <si>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</si>
  <si>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</si>
  <si>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</si>
  <si>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</si>
  <si>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</si>
  <si>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</si>
  <si>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</si>
  <si>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</si>
  <si>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</si>
  <si>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</si>
  <si>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</si>
  <si>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</si>
  <si>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</si>
  <si>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</si>
  <si>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</si>
  <si>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</si>
  <si>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</si>
  <si>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</si>
  <si>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</si>
  <si>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</si>
  <si>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</si>
  <si>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</si>
  <si>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</si>
  <si>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</si>
  <si>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</si>
  <si>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</si>
  <si>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</si>
  <si>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</si>
  <si>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</si>
  <si>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</si>
  <si>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</si>
  <si>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</si>
  <si>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</si>
  <si>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</si>
  <si>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</si>
  <si>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</si>
  <si>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</si>
  <si>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</si>
  <si>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</si>
  <si>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</si>
  <si>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</si>
  <si>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</si>
  <si>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</si>
  <si>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</si>
  <si>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</si>
  <si>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</si>
  <si>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</si>
  <si>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</si>
  <si>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</si>
  <si>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</si>
  <si>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</si>
  <si>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</si>
  <si>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</si>
  <si>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</si>
  <si>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</si>
  <si>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</si>
  <si>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</si>
  <si>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</si>
  <si>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</si>
  <si>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</si>
  <si>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</si>
  <si>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</si>
  <si>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</si>
  <si>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</si>
  <si>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</si>
  <si>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</si>
  <si>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</si>
  <si>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</si>
  <si>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</si>
  <si>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</si>
  <si>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</si>
  <si>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</si>
  <si>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</si>
  <si>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</si>
  <si>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</si>
  <si>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</si>
  <si>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</si>
  <si>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</si>
  <si>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</si>
  <si>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</si>
  <si>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</si>
  <si>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</si>
  <si>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</si>
  <si>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</si>
  <si>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</si>
  <si>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</si>
  <si>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</si>
  <si>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</si>
  <si>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</si>
  <si>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</si>
  <si>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</si>
  <si>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</si>
  <si>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</si>
  <si>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</si>
  <si>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</si>
  <si>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</si>
  <si>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</si>
  <si>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</si>
  <si>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</si>
  <si>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</si>
  <si>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</si>
  <si>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</si>
  <si>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</si>
  <si>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</si>
  <si>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</si>
  <si>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</si>
  <si>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</si>
  <si>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</si>
  <si>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</si>
  <si>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</si>
  <si>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</si>
  <si>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</si>
  <si>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</si>
  <si>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</si>
  <si>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</si>
  <si>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</si>
  <si>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</si>
  <si>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</si>
  <si>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</si>
  <si>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</si>
  <si>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</si>
  <si>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</si>
  <si>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</si>
  <si>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</si>
  <si>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</si>
  <si>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</si>
  <si>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</si>
  <si>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</si>
  <si>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</si>
  <si>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Access point decodificador DTH</t>
  </si>
  <si>
    <t>G/2</t>
  </si>
  <si>
    <t>Alarmas  IP</t>
  </si>
  <si>
    <t xml:space="preserve">Amplificador para cable coaxial </t>
  </si>
  <si>
    <t>E</t>
  </si>
  <si>
    <t>Amplificadores de radiocomunicaciones</t>
  </si>
  <si>
    <t>Antena OFF set</t>
  </si>
  <si>
    <t xml:space="preserve">Antenas (sectorial banda 2,4 GHS) </t>
  </si>
  <si>
    <t>Cámaras IP</t>
  </si>
  <si>
    <t>Central telefónica IP</t>
  </si>
  <si>
    <t>Extractor de soldadura</t>
  </si>
  <si>
    <t>Filtro DASA</t>
  </si>
  <si>
    <t>Filtro pasa bandas</t>
  </si>
  <si>
    <t>G/10</t>
  </si>
  <si>
    <t xml:space="preserve">Fuente de poder </t>
  </si>
  <si>
    <t>Fuentes de poder CC regulada  0 - 30V</t>
  </si>
  <si>
    <t>Fusionadora de fibra óptica</t>
  </si>
  <si>
    <t>Generador de audiofrecuencia</t>
  </si>
  <si>
    <t>Generador de radiofrecuencia</t>
  </si>
  <si>
    <t>Inyectores de potencia</t>
  </si>
  <si>
    <t>Mezclador de CATV</t>
  </si>
  <si>
    <t>Módulos de AM</t>
  </si>
  <si>
    <t>Módulos de FM</t>
  </si>
  <si>
    <t>Notebook</t>
  </si>
  <si>
    <t>Ponchadora Krone</t>
  </si>
  <si>
    <t>Router</t>
  </si>
  <si>
    <t>Splitter red</t>
  </si>
  <si>
    <t>Swich de red</t>
  </si>
  <si>
    <t>Switch conversor de medio, VDR</t>
  </si>
  <si>
    <t>G/5</t>
  </si>
  <si>
    <t>Tap para cable coaxial</t>
  </si>
  <si>
    <t>Tarjetas de red inalámbrica</t>
  </si>
  <si>
    <t>Teléfono IP</t>
  </si>
  <si>
    <t>Transformador 220/24 V con punto medio</t>
  </si>
  <si>
    <t>Trasmisor FM y AM</t>
  </si>
  <si>
    <t>Variac</t>
  </si>
  <si>
    <t>INSTRUMENTOS</t>
  </si>
  <si>
    <t>Analizador de espectro</t>
  </si>
  <si>
    <t>Analizador de fibra óptica</t>
  </si>
  <si>
    <t>Analizador de servicios digital HFC y CATV</t>
  </si>
  <si>
    <t>Analizador de tráfico</t>
  </si>
  <si>
    <t>Analizador de trama digital</t>
  </si>
  <si>
    <t>Certificadora de red</t>
  </si>
  <si>
    <t>Huincha de medir metálica</t>
  </si>
  <si>
    <t>Inclinómetro</t>
  </si>
  <si>
    <t>Light source</t>
  </si>
  <si>
    <t>Medidor de campo radioeléctrico</t>
  </si>
  <si>
    <t>Microscopio de fibra óptica</t>
  </si>
  <si>
    <t>Multitester digital</t>
  </si>
  <si>
    <t>Osciloscopio digital</t>
  </si>
  <si>
    <t>Power meter</t>
  </si>
  <si>
    <t>Punta lógica</t>
  </si>
  <si>
    <t>Reflectometro</t>
  </si>
  <si>
    <t>Satfinder digital</t>
  </si>
  <si>
    <t>Tester para cable UTP</t>
  </si>
  <si>
    <t>Wattmetro</t>
  </si>
  <si>
    <t>HERRAMIENTAS, IMPLEMENTOS Y UTENSILIOS</t>
  </si>
  <si>
    <t>Amplificador para fibra óptica</t>
  </si>
  <si>
    <t>Antenas para router</t>
  </si>
  <si>
    <t>Antenas para TV aéreas</t>
  </si>
  <si>
    <t xml:space="preserve">Bastidor </t>
  </si>
  <si>
    <t>Canaletas y bandejas</t>
  </si>
  <si>
    <t>Cautín</t>
  </si>
  <si>
    <t>P</t>
  </si>
  <si>
    <t xml:space="preserve">Cortador de precisión para fibra óptica </t>
  </si>
  <si>
    <t>Cripeadora para cable coaxial</t>
  </si>
  <si>
    <t>Cripeadora para cable UTP</t>
  </si>
  <si>
    <t>Crucetas</t>
  </si>
  <si>
    <t>Deschaquetador para cable coaxial</t>
  </si>
  <si>
    <t>Deschaquetador para cable UTP</t>
  </si>
  <si>
    <t>Elementos de protección personal, EPP</t>
  </si>
  <si>
    <t>I</t>
  </si>
  <si>
    <t>Engrapadora para uso telefónico</t>
  </si>
  <si>
    <t>Escala articulada aluminio</t>
  </si>
  <si>
    <t>Escalera telescópica  aluminio</t>
  </si>
  <si>
    <t>Generador de tonos lápiz inductor</t>
  </si>
  <si>
    <t xml:space="preserve">Juego de alicates </t>
  </si>
  <si>
    <t>Kit alarma</t>
  </si>
  <si>
    <t xml:space="preserve">Kit circuito Cerrado de TV </t>
  </si>
  <si>
    <t>Kit de elementos antiestáticos</t>
  </si>
  <si>
    <t>KIT para preparación de fibra óptica</t>
  </si>
  <si>
    <t>Kit Porton Eléctrico</t>
  </si>
  <si>
    <t xml:space="preserve">Kit riego automático </t>
  </si>
  <si>
    <t xml:space="preserve">Kit televisión satelital </t>
  </si>
  <si>
    <t>Kit video portero</t>
  </si>
  <si>
    <t>Linterna inspeccion de fibra óptica</t>
  </si>
  <si>
    <t xml:space="preserve">Martillo </t>
  </si>
  <si>
    <t>Mufa de fibra óptica</t>
  </si>
  <si>
    <t>Mufa telefónica</t>
  </si>
  <si>
    <t>Nodo óptico</t>
  </si>
  <si>
    <t>Pistola de calor</t>
  </si>
  <si>
    <t xml:space="preserve">Ponchadora para cable UTP </t>
  </si>
  <si>
    <t>Porta cautín</t>
  </si>
  <si>
    <t>Rack de piso con bastidor</t>
  </si>
  <si>
    <t>Set de alicates</t>
  </si>
  <si>
    <t>Set de destornilladores cruz</t>
  </si>
  <si>
    <t xml:space="preserve">Set de destornilladores paleta </t>
  </si>
  <si>
    <t>Set de destornilladores perilleros</t>
  </si>
  <si>
    <t>Set de llaves</t>
  </si>
  <si>
    <t>Sopladora</t>
  </si>
  <si>
    <t>Soporte regleta Krone</t>
  </si>
  <si>
    <t>Taladro portátil para brocas de 0,1-13 mm</t>
  </si>
  <si>
    <t>MATERIAL INTERACTIVO (DIDÁCTICO)</t>
  </si>
  <si>
    <t>Computadores</t>
  </si>
  <si>
    <t>Convención binario, decimal, xexagecimal</t>
  </si>
  <si>
    <t xml:space="preserve">Postación </t>
  </si>
  <si>
    <t>SOFTWARE</t>
  </si>
  <si>
    <t>Google Earth</t>
  </si>
  <si>
    <t>Radio mobile</t>
  </si>
  <si>
    <t>Xirio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</si>
  <si>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</si>
  <si>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</si>
  <si>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</si>
  <si>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</si>
  <si>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</si>
  <si>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</si>
  <si>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</si>
  <si>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</si>
  <si>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esquemas, proyectos y en general todo el lenguaje simbólico asociado a las operaciones de montaje y mantenimiento de redes de telecomunicaciones. </t>
  </si>
  <si>
    <t>ACUICULTURA</t>
  </si>
  <si>
    <t>29.06</t>
  </si>
  <si>
    <t>Complementar</t>
  </si>
  <si>
    <t xml:space="preserve">2. Instalar equipos y sistemas de telecomunicaciones de generación, transmisión, repetición, amplificación, recepción y distribución de señal de voz, imagen y datos, según solicitud de trabajo y especificaciones técnicas del proyecto. </t>
  </si>
  <si>
    <t>ADMINISTRACIÓN_MENCIÓN_LOGÍSTICA</t>
  </si>
  <si>
    <t>29.07</t>
  </si>
  <si>
    <t xml:space="preserve">3. Instalar y/o configurar sistemas operativos en computadores o servidores con el fin de incorporarlos a una red LAN, cumpliendo con los estándares de calidad y seguridad establecidos. </t>
  </si>
  <si>
    <t>ADMINISTRACIÓN_MENCIÓN_RRHH</t>
  </si>
  <si>
    <t xml:space="preserve">4. Realizar medidas y pruebas de conexión y continuidad de señal –eléctrica, de voz, imagen y datos– en equipos, sistemas y redes de telecomunicaciones, utilizando instrumentos de medición y certificación de calidad de la señal autorizada por la normativa vigente. </t>
  </si>
  <si>
    <t>AGROPECUARIA_MENCIÓN_AGRICULTURA</t>
  </si>
  <si>
    <t xml:space="preserve">5. Instalar y configurar una red de telefonía (tradicional o IP) en una organización según los parámetros técnicos establecidos. </t>
  </si>
  <si>
    <t>AGROPECUARIA_MENCIÓN_PECUARIA</t>
  </si>
  <si>
    <t xml:space="preserve">6. Realizar mantenimiento y reparaciones menores en equipos y sistemas de telecomunicaciones, utilizando herramientas y pautas de mantención establecidas por el fabricante. </t>
  </si>
  <si>
    <t>AGROPECUARIA_MENCIÓN_VITIVINÍCOLA</t>
  </si>
  <si>
    <t xml:space="preserve">7. Aplicar la normativa y los implementos de seguridad y protección relativos al montaje y el mantenimiento de las instalaciones de telecomunicaciones y la normativa del medio ambiente. </t>
  </si>
  <si>
    <t>ASISTENCIA_EN_GEOLOGÍA</t>
  </si>
  <si>
    <t xml:space="preserve">8. Instalar y configurar una red inalámbrica según tecnologías y protocolos establecidos. </t>
  </si>
  <si>
    <t>ATENCIÓN_DE_PÁRVULOS</t>
  </si>
  <si>
    <t xml:space="preserve">9. Detectar y corregir fallas en circuitos de corriente continua de acuerdo a los requerimientos técnicos y de seguridad establecidos. </t>
  </si>
  <si>
    <t>ATENCIÓN_ENFERMERÍA_MENCIÓN_ADULTOS_MAYORES</t>
  </si>
  <si>
    <t>10. Determinar los equipos y sistemas de comunicación necesarios para una conectividad efectiva y eficiente, de acuerdo a los requerimientos de los usuarios.</t>
  </si>
  <si>
    <t>ATENCION_ENFERMERÍA_MENCIÓN_ENFERMERÍA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</si>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</sst>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39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3" borderId="0" xfId="1" applyFont="1" applyFill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7" priority="2" operator="containsText" text="Sí">
      <formula>NOT(ISERROR(SEARCH("Sí",A3)))</formula>
    </cfRule>
  </conditionalFormatting>
  <conditionalFormatting sqref="A4:B14">
    <cfRule type="containsText" dxfId="56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TELECOMUNICACIONES'!A2</f>
        <v>ESTABLECIMIENTO</v>
      </c>
      <c r="B1" s="214" t="str">
        <f>'Especialidad TELECOMUNICACIONES'!B2</f>
        <v>INGRESE RBD CORRECTO</v>
      </c>
      <c r="C1" s="215"/>
      <c r="D1" s="215"/>
      <c r="E1" s="215"/>
      <c r="F1" s="215"/>
      <c r="G1" s="216"/>
    </row>
    <row r="2" spans="1:7" ht="95.1">
      <c r="A2" s="100" t="str">
        <f>'Especialidad TELECOMUNICACIONES'!A3</f>
        <v>RBD</v>
      </c>
      <c r="B2" s="101">
        <f>'Especialidad TELECOMUNICACIONES'!B3</f>
        <v>0</v>
      </c>
      <c r="C2" s="102" t="str">
        <f>'Especialidad TELECOMUNICACIONES'!C3</f>
        <v xml:space="preserve">MATRÍCULA INFORMADA 2023 ESPECIALIDAD 
(incluye todas sus menciones): </v>
      </c>
      <c r="D2" s="103" t="str">
        <f>'Especialidad TELECOMUNICACIONES'!E3</f>
        <v>INGRESE RBD CORRECTO</v>
      </c>
      <c r="E2" s="90" t="s">
        <v>28</v>
      </c>
      <c r="F2" s="198">
        <f>'Especialidad TELECOMUNICACIONES'!I3</f>
        <v>0</v>
      </c>
      <c r="G2" s="201"/>
    </row>
    <row r="4" spans="1:7" ht="18.95" customHeight="1">
      <c r="A4" s="229" t="s">
        <v>1299</v>
      </c>
      <c r="B4" s="230"/>
      <c r="C4" s="231"/>
      <c r="D4" s="207" t="s">
        <v>1300</v>
      </c>
      <c r="E4" s="207"/>
      <c r="F4" s="207" t="s">
        <v>1301</v>
      </c>
      <c r="G4" s="207"/>
    </row>
    <row r="5" spans="1:7" ht="18.95">
      <c r="A5" s="232" t="s">
        <v>1302</v>
      </c>
      <c r="B5" s="233"/>
      <c r="C5" s="234"/>
      <c r="D5" s="228">
        <f>'Especialidad TELECOMUNICACIONES'!J8</f>
        <v>0</v>
      </c>
      <c r="E5" s="228"/>
      <c r="F5" s="226" t="str">
        <f>IFERROR(D5/$F$8,"")</f>
        <v/>
      </c>
      <c r="G5" s="226"/>
    </row>
    <row r="6" spans="1:7" ht="18.95">
      <c r="A6" s="232" t="s">
        <v>1303</v>
      </c>
      <c r="B6" s="233"/>
      <c r="C6" s="234"/>
      <c r="D6" s="228">
        <f>'Innovacion TELECOMUNICACIONES'!I8</f>
        <v>0</v>
      </c>
      <c r="E6" s="228"/>
      <c r="F6" s="226" t="str">
        <f>IFERROR(D6/$F$8,"")</f>
        <v/>
      </c>
      <c r="G6" s="226"/>
    </row>
    <row r="7" spans="1:7" ht="20.100000000000001" thickBot="1">
      <c r="A7" s="217" t="s">
        <v>1304</v>
      </c>
      <c r="B7" s="218"/>
      <c r="C7" s="219"/>
      <c r="D7" s="223">
        <f>'Propuesta habilitación'!E15</f>
        <v>0</v>
      </c>
      <c r="E7" s="223"/>
      <c r="F7" s="227" t="str">
        <f>IFERROR(D7/$F$8,"")</f>
        <v/>
      </c>
      <c r="G7" s="227"/>
    </row>
    <row r="8" spans="1:7" ht="33" customHeight="1" thickBot="1">
      <c r="A8" s="220" t="s">
        <v>1305</v>
      </c>
      <c r="B8" s="221"/>
      <c r="C8" s="221"/>
      <c r="D8" s="221"/>
      <c r="E8" s="222"/>
      <c r="F8" s="224">
        <f>SUM(D5:E7)</f>
        <v>0</v>
      </c>
      <c r="G8" s="225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10" priority="3" operator="containsText" text="INGRESE RBD CORRECTO">
      <formula>NOT(ISERROR(SEARCH("INGRESE RBD CORRECTO",B1)))</formula>
    </cfRule>
  </conditionalFormatting>
  <conditionalFormatting sqref="F7:G7">
    <cfRule type="containsBlanks" dxfId="9" priority="1">
      <formula>LEN(TRIM(F7))=0</formula>
    </cfRule>
    <cfRule type="cellIs" dxfId="8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151"/>
  <sheetViews>
    <sheetView topLeftCell="A2" zoomScale="75" workbookViewId="0">
      <selection activeCell="D38" sqref="D1:D1048576"/>
    </sheetView>
  </sheetViews>
  <sheetFormatPr defaultColWidth="10.875" defaultRowHeight="12.95"/>
  <cols>
    <col min="1" max="16384" width="10.875" style="8"/>
  </cols>
  <sheetData>
    <row r="1" spans="1:4">
      <c r="A1" s="8" t="s">
        <v>31</v>
      </c>
      <c r="C1" s="4"/>
      <c r="D1" s="8" t="s">
        <v>31</v>
      </c>
    </row>
    <row r="2" spans="1:4">
      <c r="A2" s="8" t="s">
        <v>1370</v>
      </c>
      <c r="B2" s="8" t="s">
        <v>1371</v>
      </c>
      <c r="C2" s="4" t="s">
        <v>1372</v>
      </c>
      <c r="D2" s="8" t="s">
        <v>1370</v>
      </c>
    </row>
    <row r="3" spans="1:4">
      <c r="A3" s="8" t="s">
        <v>1370</v>
      </c>
      <c r="B3" s="8" t="s">
        <v>1373</v>
      </c>
      <c r="C3" s="4" t="s">
        <v>1372</v>
      </c>
      <c r="D3" s="8" t="s">
        <v>1370</v>
      </c>
    </row>
    <row r="4" spans="1:4">
      <c r="A4" s="8" t="s">
        <v>1370</v>
      </c>
      <c r="B4" s="8" t="s">
        <v>1374</v>
      </c>
      <c r="C4" s="4" t="s">
        <v>1375</v>
      </c>
      <c r="D4" s="8" t="s">
        <v>1370</v>
      </c>
    </row>
    <row r="5" spans="1:4">
      <c r="A5" s="8" t="s">
        <v>1370</v>
      </c>
      <c r="B5" s="8" t="s">
        <v>1376</v>
      </c>
      <c r="C5" s="4" t="s">
        <v>1375</v>
      </c>
      <c r="D5" s="8" t="s">
        <v>1370</v>
      </c>
    </row>
    <row r="6" spans="1:4">
      <c r="A6" s="8" t="s">
        <v>1370</v>
      </c>
      <c r="B6" s="8" t="s">
        <v>1377</v>
      </c>
      <c r="C6" s="4" t="s">
        <v>1375</v>
      </c>
      <c r="D6" s="8" t="s">
        <v>1370</v>
      </c>
    </row>
    <row r="7" spans="1:4">
      <c r="A7" s="8" t="s">
        <v>1370</v>
      </c>
      <c r="B7" s="8" t="s">
        <v>1378</v>
      </c>
      <c r="C7" s="4" t="s">
        <v>1372</v>
      </c>
      <c r="D7" s="8" t="s">
        <v>1370</v>
      </c>
    </row>
    <row r="8" spans="1:4">
      <c r="A8" s="8" t="s">
        <v>1370</v>
      </c>
      <c r="B8" s="8" t="s">
        <v>1379</v>
      </c>
      <c r="C8" s="4" t="s">
        <v>1372</v>
      </c>
      <c r="D8" s="8" t="s">
        <v>1370</v>
      </c>
    </row>
    <row r="9" spans="1:4">
      <c r="A9" s="8" t="s">
        <v>1370</v>
      </c>
      <c r="B9" s="8" t="s">
        <v>1380</v>
      </c>
      <c r="C9" s="4" t="s">
        <v>1375</v>
      </c>
      <c r="D9" s="8" t="s">
        <v>1370</v>
      </c>
    </row>
    <row r="10" spans="1:4">
      <c r="A10" s="8" t="s">
        <v>1370</v>
      </c>
      <c r="B10" s="8" t="s">
        <v>1381</v>
      </c>
      <c r="C10" s="4" t="s">
        <v>1372</v>
      </c>
      <c r="D10" s="8" t="s">
        <v>1370</v>
      </c>
    </row>
    <row r="11" spans="1:4">
      <c r="A11" s="8" t="s">
        <v>1370</v>
      </c>
      <c r="B11" s="8" t="s">
        <v>1382</v>
      </c>
      <c r="C11" s="4" t="s">
        <v>1375</v>
      </c>
      <c r="D11" s="8" t="s">
        <v>1370</v>
      </c>
    </row>
    <row r="12" spans="1:4">
      <c r="A12" s="8" t="s">
        <v>1370</v>
      </c>
      <c r="B12" s="8" t="s">
        <v>1383</v>
      </c>
      <c r="C12" s="4" t="s">
        <v>1384</v>
      </c>
      <c r="D12" s="8" t="s">
        <v>1370</v>
      </c>
    </row>
    <row r="13" spans="1:4">
      <c r="A13" s="8" t="s">
        <v>1370</v>
      </c>
      <c r="B13" s="8" t="s">
        <v>1385</v>
      </c>
      <c r="C13" s="4" t="s">
        <v>1375</v>
      </c>
      <c r="D13" s="8" t="s">
        <v>1370</v>
      </c>
    </row>
    <row r="14" spans="1:4">
      <c r="A14" s="8" t="s">
        <v>1370</v>
      </c>
      <c r="B14" s="8" t="s">
        <v>1386</v>
      </c>
      <c r="C14" s="4" t="s">
        <v>1384</v>
      </c>
      <c r="D14" s="8" t="s">
        <v>1370</v>
      </c>
    </row>
    <row r="15" spans="1:4">
      <c r="A15" s="8" t="s">
        <v>1370</v>
      </c>
      <c r="B15" s="8" t="s">
        <v>1387</v>
      </c>
      <c r="C15" s="4" t="s">
        <v>1375</v>
      </c>
      <c r="D15" s="8" t="s">
        <v>1370</v>
      </c>
    </row>
    <row r="16" spans="1:4">
      <c r="A16" s="8" t="s">
        <v>1370</v>
      </c>
      <c r="B16" s="8" t="s">
        <v>1388</v>
      </c>
      <c r="C16" s="4" t="s">
        <v>1384</v>
      </c>
      <c r="D16" s="8" t="s">
        <v>1370</v>
      </c>
    </row>
    <row r="17" spans="1:4">
      <c r="A17" s="8" t="s">
        <v>1370</v>
      </c>
      <c r="B17" s="8" t="s">
        <v>1389</v>
      </c>
      <c r="C17" s="4" t="s">
        <v>1384</v>
      </c>
      <c r="D17" s="8" t="s">
        <v>1370</v>
      </c>
    </row>
    <row r="18" spans="1:4">
      <c r="A18" s="8" t="s">
        <v>1370</v>
      </c>
      <c r="B18" s="8" t="s">
        <v>1390</v>
      </c>
      <c r="C18" s="4" t="s">
        <v>1375</v>
      </c>
      <c r="D18" s="8" t="s">
        <v>1370</v>
      </c>
    </row>
    <row r="19" spans="1:4">
      <c r="A19" s="8" t="s">
        <v>1370</v>
      </c>
      <c r="B19" s="8" t="s">
        <v>1391</v>
      </c>
      <c r="C19" s="4" t="s">
        <v>1375</v>
      </c>
      <c r="D19" s="8" t="s">
        <v>1370</v>
      </c>
    </row>
    <row r="20" spans="1:4">
      <c r="A20" s="8" t="s">
        <v>1370</v>
      </c>
      <c r="B20" s="8" t="s">
        <v>1392</v>
      </c>
      <c r="C20" s="4" t="s">
        <v>1375</v>
      </c>
      <c r="D20" s="8" t="s">
        <v>1370</v>
      </c>
    </row>
    <row r="21" spans="1:4">
      <c r="A21" s="8" t="s">
        <v>1370</v>
      </c>
      <c r="B21" s="8" t="s">
        <v>1393</v>
      </c>
      <c r="C21" s="4" t="s">
        <v>1375</v>
      </c>
      <c r="D21" s="8" t="s">
        <v>1370</v>
      </c>
    </row>
    <row r="22" spans="1:4">
      <c r="A22" s="8" t="s">
        <v>1370</v>
      </c>
      <c r="B22" s="8" t="s">
        <v>1394</v>
      </c>
      <c r="C22" s="4" t="s">
        <v>1384</v>
      </c>
      <c r="D22" s="8" t="s">
        <v>1370</v>
      </c>
    </row>
    <row r="23" spans="1:4">
      <c r="A23" s="8" t="s">
        <v>1370</v>
      </c>
      <c r="B23" s="8" t="s">
        <v>1395</v>
      </c>
      <c r="C23" s="4" t="s">
        <v>1372</v>
      </c>
      <c r="D23" s="8" t="s">
        <v>1370</v>
      </c>
    </row>
    <row r="24" spans="1:4">
      <c r="A24" s="8" t="s">
        <v>1370</v>
      </c>
      <c r="B24" s="8" t="s">
        <v>1396</v>
      </c>
      <c r="C24" s="4" t="s">
        <v>1372</v>
      </c>
      <c r="D24" s="8" t="s">
        <v>1370</v>
      </c>
    </row>
    <row r="25" spans="1:4">
      <c r="A25" s="8" t="s">
        <v>1370</v>
      </c>
      <c r="B25" s="8" t="s">
        <v>1397</v>
      </c>
      <c r="C25" s="4" t="s">
        <v>1375</v>
      </c>
      <c r="D25" s="8" t="s">
        <v>1370</v>
      </c>
    </row>
    <row r="26" spans="1:4">
      <c r="A26" s="8" t="s">
        <v>1370</v>
      </c>
      <c r="B26" s="8" t="s">
        <v>1398</v>
      </c>
      <c r="C26" s="4" t="s">
        <v>1372</v>
      </c>
      <c r="D26" s="8" t="s">
        <v>1370</v>
      </c>
    </row>
    <row r="27" spans="1:4">
      <c r="A27" s="8" t="s">
        <v>1370</v>
      </c>
      <c r="B27" s="8" t="s">
        <v>1399</v>
      </c>
      <c r="C27" s="4" t="s">
        <v>1400</v>
      </c>
      <c r="D27" s="8" t="s">
        <v>1370</v>
      </c>
    </row>
    <row r="28" spans="1:4">
      <c r="A28" s="8" t="s">
        <v>1370</v>
      </c>
      <c r="B28" s="8" t="s">
        <v>1401</v>
      </c>
      <c r="C28" s="4" t="s">
        <v>1375</v>
      </c>
      <c r="D28" s="8" t="s">
        <v>1370</v>
      </c>
    </row>
    <row r="29" spans="1:4">
      <c r="A29" s="8" t="s">
        <v>1370</v>
      </c>
      <c r="B29" s="8" t="s">
        <v>1402</v>
      </c>
      <c r="C29" s="4" t="s">
        <v>1375</v>
      </c>
      <c r="D29" s="8" t="s">
        <v>1370</v>
      </c>
    </row>
    <row r="30" spans="1:4">
      <c r="A30" s="8" t="s">
        <v>1370</v>
      </c>
      <c r="B30" s="8" t="s">
        <v>1403</v>
      </c>
      <c r="C30" s="4" t="s">
        <v>1372</v>
      </c>
      <c r="D30" s="8" t="s">
        <v>1370</v>
      </c>
    </row>
    <row r="31" spans="1:4">
      <c r="A31" s="8" t="s">
        <v>1370</v>
      </c>
      <c r="B31" s="8" t="s">
        <v>1404</v>
      </c>
      <c r="C31" s="4" t="s">
        <v>1400</v>
      </c>
      <c r="D31" s="8" t="s">
        <v>1370</v>
      </c>
    </row>
    <row r="32" spans="1:4">
      <c r="A32" s="8" t="s">
        <v>1370</v>
      </c>
      <c r="B32" s="8" t="s">
        <v>1405</v>
      </c>
      <c r="C32" s="4" t="s">
        <v>1375</v>
      </c>
      <c r="D32" s="8" t="s">
        <v>1370</v>
      </c>
    </row>
    <row r="33" spans="1:4">
      <c r="A33" s="8" t="s">
        <v>1370</v>
      </c>
      <c r="B33" s="8" t="s">
        <v>1406</v>
      </c>
      <c r="C33" s="4" t="s">
        <v>1384</v>
      </c>
      <c r="D33" s="8" t="s">
        <v>1370</v>
      </c>
    </row>
    <row r="34" spans="1:4">
      <c r="A34" s="8" t="s">
        <v>1407</v>
      </c>
      <c r="B34" s="8" t="s">
        <v>1408</v>
      </c>
      <c r="C34" s="4" t="s">
        <v>1384</v>
      </c>
      <c r="D34" s="8" t="s">
        <v>1407</v>
      </c>
    </row>
    <row r="35" spans="1:4">
      <c r="A35" s="8" t="s">
        <v>1407</v>
      </c>
      <c r="B35" s="8" t="s">
        <v>1409</v>
      </c>
      <c r="C35" s="4" t="s">
        <v>1375</v>
      </c>
      <c r="D35" s="8" t="s">
        <v>1407</v>
      </c>
    </row>
    <row r="36" spans="1:4">
      <c r="A36" s="8" t="s">
        <v>1407</v>
      </c>
      <c r="B36" s="8" t="s">
        <v>1410</v>
      </c>
      <c r="C36" s="4" t="s">
        <v>1375</v>
      </c>
      <c r="D36" s="8" t="s">
        <v>1407</v>
      </c>
    </row>
    <row r="37" spans="1:4">
      <c r="A37" s="8" t="s">
        <v>1407</v>
      </c>
      <c r="B37" s="8" t="s">
        <v>1411</v>
      </c>
      <c r="C37" s="4" t="s">
        <v>1384</v>
      </c>
      <c r="D37" s="8" t="s">
        <v>1407</v>
      </c>
    </row>
    <row r="38" spans="1:4">
      <c r="A38" s="8" t="s">
        <v>1407</v>
      </c>
      <c r="B38" s="8" t="s">
        <v>1412</v>
      </c>
      <c r="C38" s="4" t="s">
        <v>1384</v>
      </c>
      <c r="D38" s="8" t="s">
        <v>1407</v>
      </c>
    </row>
    <row r="39" spans="1:4">
      <c r="A39" s="8" t="s">
        <v>1407</v>
      </c>
      <c r="B39" s="8" t="s">
        <v>1413</v>
      </c>
      <c r="C39" s="4" t="s">
        <v>1375</v>
      </c>
      <c r="D39" s="8" t="s">
        <v>1407</v>
      </c>
    </row>
    <row r="40" spans="1:4">
      <c r="A40" s="8" t="s">
        <v>1407</v>
      </c>
      <c r="B40" s="8" t="s">
        <v>1414</v>
      </c>
      <c r="C40" s="4" t="s">
        <v>1384</v>
      </c>
      <c r="D40" s="8" t="s">
        <v>1407</v>
      </c>
    </row>
    <row r="41" spans="1:4">
      <c r="A41" s="8" t="s">
        <v>1407</v>
      </c>
      <c r="B41" s="8" t="s">
        <v>1415</v>
      </c>
      <c r="C41" s="4" t="s">
        <v>1375</v>
      </c>
      <c r="D41" s="8" t="s">
        <v>1407</v>
      </c>
    </row>
    <row r="42" spans="1:4">
      <c r="A42" s="8" t="s">
        <v>1407</v>
      </c>
      <c r="B42" s="8" t="s">
        <v>1416</v>
      </c>
      <c r="C42" s="4" t="s">
        <v>1384</v>
      </c>
      <c r="D42" s="8" t="s">
        <v>1407</v>
      </c>
    </row>
    <row r="43" spans="1:4">
      <c r="A43" s="8" t="s">
        <v>1407</v>
      </c>
      <c r="B43" s="8" t="s">
        <v>1417</v>
      </c>
      <c r="C43" s="4" t="s">
        <v>1375</v>
      </c>
      <c r="D43" s="8" t="s">
        <v>1407</v>
      </c>
    </row>
    <row r="44" spans="1:4">
      <c r="A44" s="8" t="s">
        <v>1407</v>
      </c>
      <c r="B44" s="8" t="s">
        <v>1418</v>
      </c>
      <c r="C44" s="4" t="s">
        <v>1375</v>
      </c>
      <c r="D44" s="8" t="s">
        <v>1407</v>
      </c>
    </row>
    <row r="45" spans="1:4">
      <c r="A45" s="8" t="s">
        <v>1407</v>
      </c>
      <c r="B45" s="8" t="s">
        <v>1419</v>
      </c>
      <c r="C45" s="4" t="s">
        <v>1372</v>
      </c>
      <c r="D45" s="8" t="s">
        <v>1407</v>
      </c>
    </row>
    <row r="46" spans="1:4">
      <c r="A46" s="8" t="s">
        <v>1407</v>
      </c>
      <c r="B46" s="8" t="s">
        <v>1420</v>
      </c>
      <c r="C46" s="4" t="s">
        <v>1384</v>
      </c>
      <c r="D46" s="8" t="s">
        <v>1407</v>
      </c>
    </row>
    <row r="47" spans="1:4">
      <c r="A47" s="8" t="s">
        <v>1407</v>
      </c>
      <c r="B47" s="8" t="s">
        <v>1421</v>
      </c>
      <c r="C47" s="4" t="s">
        <v>1375</v>
      </c>
      <c r="D47" s="8" t="s">
        <v>1407</v>
      </c>
    </row>
    <row r="48" spans="1:4">
      <c r="A48" s="8" t="s">
        <v>1407</v>
      </c>
      <c r="B48" s="8" t="s">
        <v>1422</v>
      </c>
      <c r="C48" s="4" t="s">
        <v>1400</v>
      </c>
      <c r="D48" s="8" t="s">
        <v>1407</v>
      </c>
    </row>
    <row r="49" spans="1:4">
      <c r="A49" s="8" t="s">
        <v>1407</v>
      </c>
      <c r="B49" s="8" t="s">
        <v>1423</v>
      </c>
      <c r="C49" s="4" t="s">
        <v>1375</v>
      </c>
      <c r="D49" s="8" t="s">
        <v>1407</v>
      </c>
    </row>
    <row r="50" spans="1:4">
      <c r="A50" s="8" t="s">
        <v>1407</v>
      </c>
      <c r="B50" s="8" t="s">
        <v>1424</v>
      </c>
      <c r="C50" s="4" t="s">
        <v>1375</v>
      </c>
      <c r="D50" s="8" t="s">
        <v>1407</v>
      </c>
    </row>
    <row r="51" spans="1:4">
      <c r="A51" s="8" t="s">
        <v>1407</v>
      </c>
      <c r="B51" s="8" t="s">
        <v>1425</v>
      </c>
      <c r="C51" s="4" t="s">
        <v>1384</v>
      </c>
      <c r="D51" s="8" t="s">
        <v>1407</v>
      </c>
    </row>
    <row r="52" spans="1:4">
      <c r="A52" s="8" t="s">
        <v>1407</v>
      </c>
      <c r="B52" s="8" t="s">
        <v>1426</v>
      </c>
      <c r="C52" s="4" t="s">
        <v>1375</v>
      </c>
      <c r="D52" s="8" t="s">
        <v>1407</v>
      </c>
    </row>
    <row r="53" spans="1:4">
      <c r="A53" s="8" t="s">
        <v>1427</v>
      </c>
      <c r="B53" s="8" t="s">
        <v>1428</v>
      </c>
      <c r="C53" s="4" t="s">
        <v>1375</v>
      </c>
      <c r="D53" s="8" t="s">
        <v>1427</v>
      </c>
    </row>
    <row r="54" spans="1:4">
      <c r="A54" s="8" t="s">
        <v>1427</v>
      </c>
      <c r="B54" s="8" t="s">
        <v>1429</v>
      </c>
      <c r="C54" s="4" t="s">
        <v>1372</v>
      </c>
      <c r="D54" s="8" t="s">
        <v>1427</v>
      </c>
    </row>
    <row r="55" spans="1:4">
      <c r="A55" s="8" t="s">
        <v>1427</v>
      </c>
      <c r="B55" s="8" t="s">
        <v>1430</v>
      </c>
      <c r="C55" s="4" t="s">
        <v>1384</v>
      </c>
      <c r="D55" s="8" t="s">
        <v>1427</v>
      </c>
    </row>
    <row r="56" spans="1:4">
      <c r="A56" s="8" t="s">
        <v>1427</v>
      </c>
      <c r="B56" s="8" t="s">
        <v>1431</v>
      </c>
      <c r="C56" s="4" t="s">
        <v>1400</v>
      </c>
      <c r="D56" s="8" t="s">
        <v>1427</v>
      </c>
    </row>
    <row r="57" spans="1:4">
      <c r="A57" s="8" t="s">
        <v>1427</v>
      </c>
      <c r="B57" s="8" t="s">
        <v>1432</v>
      </c>
      <c r="C57" s="4" t="s">
        <v>1400</v>
      </c>
      <c r="D57" s="8" t="s">
        <v>1427</v>
      </c>
    </row>
    <row r="58" spans="1:4">
      <c r="A58" s="8" t="s">
        <v>1427</v>
      </c>
      <c r="B58" s="8" t="s">
        <v>1433</v>
      </c>
      <c r="C58" s="4" t="s">
        <v>1434</v>
      </c>
      <c r="D58" s="8" t="s">
        <v>1427</v>
      </c>
    </row>
    <row r="59" spans="1:4">
      <c r="A59" s="8" t="s">
        <v>1427</v>
      </c>
      <c r="B59" s="8" t="s">
        <v>1435</v>
      </c>
      <c r="C59" s="4" t="s">
        <v>1372</v>
      </c>
      <c r="D59" s="8" t="s">
        <v>1427</v>
      </c>
    </row>
    <row r="60" spans="1:4">
      <c r="A60" s="8" t="s">
        <v>1427</v>
      </c>
      <c r="B60" s="8" t="s">
        <v>1436</v>
      </c>
      <c r="C60" s="4" t="s">
        <v>1400</v>
      </c>
      <c r="D60" s="8" t="s">
        <v>1427</v>
      </c>
    </row>
    <row r="61" spans="1:4">
      <c r="A61" s="8" t="s">
        <v>1427</v>
      </c>
      <c r="B61" s="8" t="s">
        <v>1437</v>
      </c>
      <c r="C61" s="4" t="s">
        <v>1400</v>
      </c>
      <c r="D61" s="8" t="s">
        <v>1427</v>
      </c>
    </row>
    <row r="62" spans="1:4">
      <c r="A62" s="8" t="s">
        <v>1427</v>
      </c>
      <c r="B62" s="8" t="s">
        <v>1438</v>
      </c>
      <c r="C62" s="4" t="s">
        <v>1375</v>
      </c>
      <c r="D62" s="8" t="s">
        <v>1427</v>
      </c>
    </row>
    <row r="63" spans="1:4">
      <c r="A63" s="8" t="s">
        <v>1427</v>
      </c>
      <c r="B63" s="8" t="s">
        <v>1439</v>
      </c>
      <c r="C63" s="4" t="s">
        <v>1400</v>
      </c>
      <c r="D63" s="8" t="s">
        <v>1427</v>
      </c>
    </row>
    <row r="64" spans="1:4">
      <c r="A64" s="8" t="s">
        <v>1427</v>
      </c>
      <c r="B64" s="8" t="s">
        <v>1440</v>
      </c>
      <c r="C64" s="4" t="s">
        <v>1400</v>
      </c>
      <c r="D64" s="8" t="s">
        <v>1427</v>
      </c>
    </row>
    <row r="65" spans="1:4">
      <c r="A65" s="8" t="s">
        <v>1427</v>
      </c>
      <c r="B65" s="8" t="s">
        <v>1441</v>
      </c>
      <c r="C65" s="4" t="s">
        <v>1442</v>
      </c>
      <c r="D65" s="8" t="s">
        <v>1427</v>
      </c>
    </row>
    <row r="66" spans="1:4">
      <c r="A66" s="8" t="s">
        <v>1427</v>
      </c>
      <c r="B66" s="8" t="s">
        <v>1443</v>
      </c>
      <c r="C66" s="4" t="s">
        <v>1400</v>
      </c>
      <c r="D66" s="8" t="s">
        <v>1427</v>
      </c>
    </row>
    <row r="67" spans="1:4">
      <c r="A67" s="8" t="s">
        <v>1427</v>
      </c>
      <c r="B67" s="8" t="s">
        <v>1444</v>
      </c>
      <c r="C67" s="4" t="s">
        <v>1384</v>
      </c>
      <c r="D67" s="8" t="s">
        <v>1427</v>
      </c>
    </row>
    <row r="68" spans="1:4">
      <c r="A68" s="8" t="s">
        <v>1427</v>
      </c>
      <c r="B68" s="8" t="s">
        <v>1445</v>
      </c>
      <c r="C68" s="4" t="s">
        <v>1384</v>
      </c>
      <c r="D68" s="8" t="s">
        <v>1427</v>
      </c>
    </row>
    <row r="69" spans="1:4">
      <c r="A69" s="8" t="s">
        <v>1427</v>
      </c>
      <c r="B69" s="8" t="s">
        <v>1446</v>
      </c>
      <c r="C69" s="4" t="s">
        <v>1384</v>
      </c>
      <c r="D69" s="8" t="s">
        <v>1427</v>
      </c>
    </row>
    <row r="70" spans="1:4">
      <c r="A70" s="8" t="s">
        <v>1427</v>
      </c>
      <c r="B70" s="8" t="s">
        <v>1447</v>
      </c>
      <c r="C70" s="4" t="s">
        <v>1372</v>
      </c>
      <c r="D70" s="8" t="s">
        <v>1427</v>
      </c>
    </row>
    <row r="71" spans="1:4">
      <c r="A71" s="8" t="s">
        <v>1427</v>
      </c>
      <c r="B71" s="8" t="s">
        <v>1448</v>
      </c>
      <c r="C71" s="4" t="s">
        <v>1384</v>
      </c>
      <c r="D71" s="8" t="s">
        <v>1427</v>
      </c>
    </row>
    <row r="72" spans="1:4">
      <c r="A72" s="8" t="s">
        <v>1427</v>
      </c>
      <c r="B72" s="8" t="s">
        <v>1449</v>
      </c>
      <c r="C72" s="4" t="s">
        <v>1384</v>
      </c>
      <c r="D72" s="8" t="s">
        <v>1427</v>
      </c>
    </row>
    <row r="73" spans="1:4">
      <c r="A73" s="8" t="s">
        <v>1427</v>
      </c>
      <c r="B73" s="8" t="s">
        <v>1450</v>
      </c>
      <c r="C73" s="4" t="s">
        <v>1442</v>
      </c>
      <c r="D73" s="8" t="s">
        <v>1427</v>
      </c>
    </row>
    <row r="74" spans="1:4">
      <c r="A74" s="8" t="s">
        <v>1427</v>
      </c>
      <c r="B74" s="8" t="s">
        <v>1451</v>
      </c>
      <c r="C74" s="4" t="s">
        <v>1372</v>
      </c>
      <c r="D74" s="8" t="s">
        <v>1427</v>
      </c>
    </row>
    <row r="75" spans="1:4">
      <c r="A75" s="8" t="s">
        <v>1427</v>
      </c>
      <c r="B75" s="8" t="s">
        <v>1452</v>
      </c>
      <c r="C75" s="4" t="s">
        <v>1384</v>
      </c>
      <c r="D75" s="8" t="s">
        <v>1427</v>
      </c>
    </row>
    <row r="76" spans="1:4">
      <c r="A76" s="8" t="s">
        <v>1427</v>
      </c>
      <c r="B76" s="8" t="s">
        <v>1453</v>
      </c>
      <c r="C76" s="4" t="s">
        <v>1384</v>
      </c>
      <c r="D76" s="8" t="s">
        <v>1427</v>
      </c>
    </row>
    <row r="77" spans="1:4">
      <c r="A77" s="8" t="s">
        <v>1427</v>
      </c>
      <c r="B77" s="8" t="s">
        <v>1454</v>
      </c>
      <c r="C77" s="4" t="s">
        <v>1384</v>
      </c>
      <c r="D77" s="8" t="s">
        <v>1427</v>
      </c>
    </row>
    <row r="78" spans="1:4">
      <c r="A78" s="8" t="s">
        <v>1427</v>
      </c>
      <c r="B78" s="8" t="s">
        <v>1455</v>
      </c>
      <c r="C78" s="4" t="s">
        <v>1384</v>
      </c>
      <c r="D78" s="8" t="s">
        <v>1427</v>
      </c>
    </row>
    <row r="79" spans="1:4">
      <c r="A79" s="8" t="s">
        <v>1427</v>
      </c>
      <c r="B79" s="8" t="s">
        <v>1456</v>
      </c>
      <c r="C79" s="4" t="s">
        <v>1375</v>
      </c>
      <c r="D79" s="8" t="s">
        <v>1427</v>
      </c>
    </row>
    <row r="80" spans="1:4">
      <c r="A80" s="8" t="s">
        <v>1427</v>
      </c>
      <c r="B80" s="8" t="s">
        <v>1457</v>
      </c>
      <c r="C80" s="4" t="s">
        <v>1400</v>
      </c>
      <c r="D80" s="8" t="s">
        <v>1427</v>
      </c>
    </row>
    <row r="81" spans="1:4">
      <c r="A81" s="8" t="s">
        <v>1427</v>
      </c>
      <c r="B81" s="8" t="s">
        <v>1458</v>
      </c>
      <c r="C81" s="4" t="s">
        <v>1384</v>
      </c>
      <c r="D81" s="8" t="s">
        <v>1427</v>
      </c>
    </row>
    <row r="82" spans="1:4">
      <c r="A82" s="8" t="s">
        <v>1427</v>
      </c>
      <c r="B82" s="8" t="s">
        <v>1459</v>
      </c>
      <c r="C82" s="4" t="s">
        <v>1384</v>
      </c>
      <c r="D82" s="8" t="s">
        <v>1427</v>
      </c>
    </row>
    <row r="83" spans="1:4">
      <c r="A83" s="8" t="s">
        <v>1427</v>
      </c>
      <c r="B83" s="8" t="s">
        <v>1460</v>
      </c>
      <c r="C83" s="4" t="s">
        <v>1375</v>
      </c>
      <c r="D83" s="8" t="s">
        <v>1427</v>
      </c>
    </row>
    <row r="84" spans="1:4">
      <c r="A84" s="8" t="s">
        <v>1427</v>
      </c>
      <c r="B84" s="8" t="s">
        <v>1461</v>
      </c>
      <c r="C84" s="4" t="s">
        <v>1384</v>
      </c>
      <c r="D84" s="8" t="s">
        <v>1427</v>
      </c>
    </row>
    <row r="85" spans="1:4">
      <c r="A85" s="8" t="s">
        <v>1427</v>
      </c>
      <c r="B85" s="8" t="s">
        <v>1462</v>
      </c>
      <c r="C85" s="4" t="s">
        <v>1372</v>
      </c>
      <c r="D85" s="8" t="s">
        <v>1427</v>
      </c>
    </row>
    <row r="86" spans="1:4">
      <c r="A86" s="8" t="s">
        <v>1427</v>
      </c>
      <c r="B86" s="8" t="s">
        <v>1463</v>
      </c>
      <c r="C86" s="4" t="s">
        <v>1372</v>
      </c>
      <c r="D86" s="8" t="s">
        <v>1427</v>
      </c>
    </row>
    <row r="87" spans="1:4">
      <c r="A87" s="8" t="s">
        <v>1427</v>
      </c>
      <c r="B87" s="8" t="s">
        <v>1464</v>
      </c>
      <c r="C87" s="4" t="s">
        <v>1375</v>
      </c>
      <c r="D87" s="8" t="s">
        <v>1427</v>
      </c>
    </row>
    <row r="88" spans="1:4">
      <c r="A88" s="8" t="s">
        <v>1427</v>
      </c>
      <c r="B88" s="8" t="s">
        <v>1465</v>
      </c>
      <c r="C88" s="4" t="s">
        <v>1372</v>
      </c>
      <c r="D88" s="8" t="s">
        <v>1427</v>
      </c>
    </row>
    <row r="89" spans="1:4">
      <c r="A89" s="8" t="s">
        <v>1427</v>
      </c>
      <c r="B89" s="8" t="s">
        <v>1466</v>
      </c>
      <c r="C89" s="4" t="s">
        <v>1372</v>
      </c>
      <c r="D89" s="8" t="s">
        <v>1427</v>
      </c>
    </row>
    <row r="90" spans="1:4">
      <c r="A90" s="8" t="s">
        <v>1427</v>
      </c>
      <c r="B90" s="8" t="s">
        <v>1467</v>
      </c>
      <c r="C90" s="4" t="s">
        <v>1372</v>
      </c>
      <c r="D90" s="8" t="s">
        <v>1427</v>
      </c>
    </row>
    <row r="91" spans="1:4">
      <c r="A91" s="8" t="s">
        <v>1427</v>
      </c>
      <c r="B91" s="8" t="s">
        <v>1468</v>
      </c>
      <c r="C91" s="4" t="s">
        <v>1372</v>
      </c>
      <c r="D91" s="8" t="s">
        <v>1427</v>
      </c>
    </row>
    <row r="92" spans="1:4">
      <c r="A92" s="8" t="s">
        <v>1427</v>
      </c>
      <c r="B92" s="8" t="s">
        <v>1469</v>
      </c>
      <c r="C92" s="4" t="s">
        <v>1372</v>
      </c>
      <c r="D92" s="8" t="s">
        <v>1427</v>
      </c>
    </row>
    <row r="93" spans="1:4">
      <c r="A93" s="8" t="s">
        <v>1427</v>
      </c>
      <c r="B93" s="8" t="s">
        <v>1470</v>
      </c>
      <c r="C93" s="4" t="s">
        <v>1384</v>
      </c>
      <c r="D93" s="8" t="s">
        <v>1427</v>
      </c>
    </row>
    <row r="94" spans="1:4">
      <c r="A94" s="8" t="s">
        <v>1427</v>
      </c>
      <c r="B94" s="8" t="s">
        <v>1471</v>
      </c>
      <c r="C94" s="4" t="s">
        <v>1372</v>
      </c>
      <c r="D94" s="8" t="s">
        <v>1427</v>
      </c>
    </row>
    <row r="95" spans="1:4">
      <c r="A95" s="8" t="s">
        <v>1427</v>
      </c>
      <c r="B95" s="8" t="s">
        <v>1472</v>
      </c>
      <c r="C95" s="4" t="s">
        <v>1400</v>
      </c>
      <c r="D95" s="8" t="s">
        <v>1427</v>
      </c>
    </row>
    <row r="96" spans="1:4">
      <c r="A96" s="8" t="s">
        <v>1473</v>
      </c>
      <c r="B96" s="8" t="s">
        <v>1474</v>
      </c>
      <c r="C96" s="4" t="s">
        <v>1372</v>
      </c>
      <c r="D96" s="8" t="s">
        <v>1473</v>
      </c>
    </row>
    <row r="97" spans="1:4">
      <c r="A97" s="8" t="s">
        <v>1473</v>
      </c>
      <c r="B97" s="8" t="s">
        <v>1475</v>
      </c>
      <c r="C97" s="4" t="s">
        <v>1400</v>
      </c>
      <c r="D97" s="8" t="s">
        <v>1473</v>
      </c>
    </row>
    <row r="98" spans="1:4">
      <c r="A98" s="8" t="s">
        <v>1473</v>
      </c>
      <c r="B98" s="8" t="s">
        <v>1476</v>
      </c>
      <c r="C98" s="4" t="s">
        <v>1375</v>
      </c>
      <c r="D98" s="8" t="s">
        <v>1473</v>
      </c>
    </row>
    <row r="99" spans="1:4">
      <c r="A99" s="8" t="s">
        <v>1477</v>
      </c>
      <c r="B99" s="8" t="s">
        <v>1478</v>
      </c>
      <c r="C99" s="4" t="s">
        <v>1375</v>
      </c>
      <c r="D99" s="8" t="s">
        <v>1477</v>
      </c>
    </row>
    <row r="100" spans="1:4">
      <c r="A100" s="8" t="s">
        <v>1477</v>
      </c>
      <c r="B100" s="8" t="s">
        <v>1479</v>
      </c>
      <c r="C100" s="4" t="s">
        <v>1375</v>
      </c>
      <c r="D100" s="8" t="s">
        <v>1477</v>
      </c>
    </row>
    <row r="101" spans="1:4">
      <c r="A101" s="8" t="s">
        <v>1477</v>
      </c>
      <c r="B101" s="8" t="s">
        <v>1480</v>
      </c>
      <c r="C101" s="4" t="s">
        <v>1375</v>
      </c>
      <c r="D101" s="8" t="s">
        <v>1477</v>
      </c>
    </row>
    <row r="107" spans="1:4" ht="15.95">
      <c r="A107" s="171"/>
      <c r="D107" s="171"/>
    </row>
    <row r="108" spans="1:4">
      <c r="C108" s="4"/>
    </row>
    <row r="109" spans="1:4">
      <c r="C109" s="4"/>
    </row>
    <row r="110" spans="1:4">
      <c r="C110" s="4"/>
    </row>
    <row r="111" spans="1:4">
      <c r="C111" s="4"/>
    </row>
    <row r="112" spans="1:4">
      <c r="C112" s="4"/>
    </row>
    <row r="113" spans="3:3">
      <c r="C113" s="4"/>
    </row>
    <row r="114" spans="3:3">
      <c r="C114" s="4"/>
    </row>
    <row r="115" spans="3:3">
      <c r="C115" s="4"/>
    </row>
    <row r="116" spans="3:3">
      <c r="C116" s="4"/>
    </row>
    <row r="117" spans="3:3">
      <c r="C117" s="4"/>
    </row>
    <row r="118" spans="3:3">
      <c r="C118" s="4"/>
    </row>
    <row r="119" spans="3:3">
      <c r="C119" s="4"/>
    </row>
    <row r="120" spans="3:3">
      <c r="C120" s="4"/>
    </row>
    <row r="121" spans="3:3">
      <c r="C121" s="4"/>
    </row>
    <row r="122" spans="3:3">
      <c r="C122" s="4"/>
    </row>
    <row r="123" spans="3:3">
      <c r="C123" s="4"/>
    </row>
    <row r="124" spans="3:3">
      <c r="C124" s="4"/>
    </row>
    <row r="125" spans="3:3">
      <c r="C125" s="4"/>
    </row>
    <row r="126" spans="3:3">
      <c r="C126" s="4"/>
    </row>
    <row r="127" spans="3:3">
      <c r="C127" s="4"/>
    </row>
    <row r="128" spans="3:3">
      <c r="C128" s="4"/>
    </row>
    <row r="129" spans="3:3">
      <c r="C129" s="4"/>
    </row>
    <row r="130" spans="3:3">
      <c r="C130" s="4"/>
    </row>
    <row r="131" spans="3:3">
      <c r="C131" s="4"/>
    </row>
    <row r="132" spans="3:3">
      <c r="C132" s="4"/>
    </row>
    <row r="133" spans="3:3">
      <c r="C133" s="4"/>
    </row>
    <row r="134" spans="3:3">
      <c r="C134" s="4"/>
    </row>
    <row r="135" spans="3:3">
      <c r="C135" s="4"/>
    </row>
    <row r="136" spans="3:3">
      <c r="C136" s="4"/>
    </row>
    <row r="137" spans="3:3">
      <c r="C137" s="4"/>
    </row>
    <row r="138" spans="3:3">
      <c r="C138" s="4"/>
    </row>
    <row r="139" spans="3:3">
      <c r="C139" s="4"/>
    </row>
    <row r="140" spans="3:3">
      <c r="C140" s="4"/>
    </row>
    <row r="141" spans="3:3">
      <c r="C141" s="4"/>
    </row>
    <row r="142" spans="3:3">
      <c r="C142" s="4"/>
    </row>
    <row r="143" spans="3:3">
      <c r="C143" s="4"/>
    </row>
    <row r="144" spans="3:3">
      <c r="C144" s="4"/>
    </row>
    <row r="145" spans="3:3">
      <c r="C145" s="4"/>
    </row>
    <row r="146" spans="3:3">
      <c r="C146" s="4"/>
    </row>
    <row r="147" spans="3:3">
      <c r="C147" s="4"/>
    </row>
    <row r="148" spans="3:3">
      <c r="C148" s="4"/>
    </row>
    <row r="149" spans="3:3">
      <c r="C149" s="4"/>
    </row>
    <row r="150" spans="3:3">
      <c r="C150" s="4"/>
    </row>
    <row r="151" spans="3:3">
      <c r="C151" s="4"/>
    </row>
  </sheetData>
  <sheetProtection algorithmName="SHA-512" hashValue="JvMR4eO+Ck4+O2wyrmE8LOwaArTazftm1UOOAMDWDL63kbJCu5/8tDzbVKvPq84hcV79y6McPrpPNAN+kYqyOw==" saltValue="kz+wFUF6oxFna1O2VXr3Tw==" spinCount="100000" sheet="1" objects="1" scenarios="1"/>
  <conditionalFormatting sqref="E1:XFD1048576">
    <cfRule type="containsText" dxfId="7" priority="47" operator="containsText" text="no requiere">
      <formula>NOT(ISERROR(SEARCH("no requiere",E1)))</formula>
    </cfRule>
  </conditionalFormatting>
  <conditionalFormatting sqref="C1:C101">
    <cfRule type="containsText" dxfId="6" priority="16" operator="containsText" text="no requiere">
      <formula>NOT(ISERROR(SEARCH("no requiere",C1)))</formula>
    </cfRule>
  </conditionalFormatting>
  <conditionalFormatting sqref="C108:C151">
    <cfRule type="containsText" dxfId="5" priority="15" operator="containsText" text="no requiere">
      <formula>NOT(ISERROR(SEARCH("no requiere",C108)))</formula>
    </cfRule>
  </conditionalFormatting>
  <conditionalFormatting sqref="A1 A2:B106 C102:C107 B107 A108:B1048576 C152:C1048576">
    <cfRule type="containsText" dxfId="4" priority="48" operator="containsText" text="no requiere">
      <formula>NOT(ISERROR(SEARCH("no requiere",A1)))</formula>
    </cfRule>
  </conditionalFormatting>
  <conditionalFormatting sqref="D1:D106 D108:D1048576">
    <cfRule type="containsText" dxfId="3" priority="1" operator="containsText" text="no requiere">
      <formula>NOT(ISERROR(SEARCH("no requiere",D1)))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2" sqref="J12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1481</v>
      </c>
      <c r="F1" s="66" t="s">
        <v>1482</v>
      </c>
      <c r="G1" s="66" t="s">
        <v>1483</v>
      </c>
      <c r="J1" s="63" t="s">
        <v>1484</v>
      </c>
    </row>
    <row r="2" spans="1:10">
      <c r="A2" s="172" t="s">
        <v>1485</v>
      </c>
      <c r="E2" s="1" t="s">
        <v>1253</v>
      </c>
      <c r="F2" s="66" t="s">
        <v>1486</v>
      </c>
      <c r="G2" s="66" t="s">
        <v>1487</v>
      </c>
      <c r="H2" s="66" t="s">
        <v>1488</v>
      </c>
      <c r="J2" s="62" t="s">
        <v>1489</v>
      </c>
    </row>
    <row r="3" spans="1:10">
      <c r="A3" s="6" t="s">
        <v>1490</v>
      </c>
      <c r="G3" s="66" t="s">
        <v>1491</v>
      </c>
      <c r="H3" s="66" t="s">
        <v>1492</v>
      </c>
      <c r="J3" s="62" t="s">
        <v>1493</v>
      </c>
    </row>
    <row r="4" spans="1:10">
      <c r="A4" s="24" t="s">
        <v>1494</v>
      </c>
      <c r="G4" s="66" t="s">
        <v>1495</v>
      </c>
      <c r="H4" s="66"/>
      <c r="J4" s="62" t="s">
        <v>1496</v>
      </c>
    </row>
    <row r="5" spans="1:10">
      <c r="A5" s="24" t="s">
        <v>1497</v>
      </c>
      <c r="J5" s="62" t="s">
        <v>1498</v>
      </c>
    </row>
    <row r="6" spans="1:10">
      <c r="A6" s="24" t="s">
        <v>1499</v>
      </c>
      <c r="J6" s="62" t="s">
        <v>1500</v>
      </c>
    </row>
    <row r="7" spans="1:10">
      <c r="A7" s="24" t="s">
        <v>1501</v>
      </c>
      <c r="J7" s="62" t="s">
        <v>1502</v>
      </c>
    </row>
    <row r="8" spans="1:10">
      <c r="A8" s="24" t="s">
        <v>1503</v>
      </c>
      <c r="J8" s="62" t="s">
        <v>1504</v>
      </c>
    </row>
    <row r="9" spans="1:10">
      <c r="A9" s="8" t="s">
        <v>1505</v>
      </c>
      <c r="E9" s="9" t="s">
        <v>1370</v>
      </c>
      <c r="J9" s="62" t="s">
        <v>1506</v>
      </c>
    </row>
    <row r="10" spans="1:10">
      <c r="A10" s="171" t="s">
        <v>1507</v>
      </c>
      <c r="E10" s="9" t="s">
        <v>1407</v>
      </c>
      <c r="J10" s="62" t="s">
        <v>1508</v>
      </c>
    </row>
    <row r="11" spans="1:10">
      <c r="A11" s="173" t="s">
        <v>1509</v>
      </c>
      <c r="E11" s="9" t="s">
        <v>1427</v>
      </c>
      <c r="J11" s="62" t="s">
        <v>1510</v>
      </c>
    </row>
    <row r="12" spans="1:10">
      <c r="A12" s="170" t="s">
        <v>1511</v>
      </c>
      <c r="E12" s="9" t="s">
        <v>1473</v>
      </c>
      <c r="J12" s="62"/>
    </row>
    <row r="13" spans="1:10">
      <c r="A13" s="171" t="s">
        <v>1512</v>
      </c>
      <c r="E13" s="9" t="s">
        <v>1477</v>
      </c>
    </row>
    <row r="14" spans="1:10">
      <c r="A14" s="170" t="s">
        <v>1513</v>
      </c>
    </row>
    <row r="15" spans="1:10">
      <c r="A15" s="170" t="s">
        <v>1514</v>
      </c>
    </row>
    <row r="16" spans="1:10">
      <c r="A16" s="170" t="s">
        <v>1515</v>
      </c>
      <c r="G16" s="174">
        <v>0</v>
      </c>
    </row>
    <row r="17" spans="1:10">
      <c r="A17" s="171" t="s">
        <v>1516</v>
      </c>
      <c r="G17" s="174">
        <v>0.25</v>
      </c>
    </row>
    <row r="18" spans="1:10">
      <c r="A18" s="6" t="s">
        <v>1517</v>
      </c>
      <c r="G18" s="174">
        <v>0.5</v>
      </c>
      <c r="J18" s="66"/>
    </row>
    <row r="19" spans="1:10">
      <c r="A19" s="171" t="s">
        <v>1518</v>
      </c>
      <c r="G19" s="174">
        <v>0.75</v>
      </c>
      <c r="J19" s="64"/>
    </row>
    <row r="20" spans="1:10">
      <c r="A20" s="171" t="s">
        <v>1519</v>
      </c>
      <c r="G20" s="174">
        <v>1</v>
      </c>
      <c r="J20" s="65"/>
    </row>
    <row r="21" spans="1:10">
      <c r="A21" s="6" t="s">
        <v>1520</v>
      </c>
    </row>
    <row r="22" spans="1:10">
      <c r="A22" s="6" t="s">
        <v>1521</v>
      </c>
    </row>
    <row r="23" spans="1:10">
      <c r="A23" s="171" t="s">
        <v>1522</v>
      </c>
    </row>
    <row r="24" spans="1:10">
      <c r="A24" s="7" t="s">
        <v>1523</v>
      </c>
    </row>
    <row r="25" spans="1:10">
      <c r="A25" s="170" t="s">
        <v>1524</v>
      </c>
    </row>
    <row r="26" spans="1:10">
      <c r="A26" s="170" t="s">
        <v>1525</v>
      </c>
    </row>
    <row r="27" spans="1:10">
      <c r="A27" s="7" t="s">
        <v>1526</v>
      </c>
    </row>
    <row r="28" spans="1:10">
      <c r="A28" s="6" t="s">
        <v>1527</v>
      </c>
    </row>
    <row r="29" spans="1:10">
      <c r="A29" s="171" t="s">
        <v>1528</v>
      </c>
    </row>
    <row r="30" spans="1:10">
      <c r="A30" s="170" t="s">
        <v>1529</v>
      </c>
    </row>
    <row r="31" spans="1:10">
      <c r="A31" s="170" t="s">
        <v>1530</v>
      </c>
    </row>
    <row r="32" spans="1:10">
      <c r="A32" s="170" t="s">
        <v>1531</v>
      </c>
    </row>
    <row r="33" spans="1:1">
      <c r="A33" s="171" t="s">
        <v>1532</v>
      </c>
    </row>
    <row r="34" spans="1:1">
      <c r="A34" s="171" t="s">
        <v>1533</v>
      </c>
    </row>
    <row r="35" spans="1:1">
      <c r="A35" s="6" t="s">
        <v>1534</v>
      </c>
    </row>
    <row r="36" spans="1:1">
      <c r="A36" s="6" t="s">
        <v>1535</v>
      </c>
    </row>
    <row r="37" spans="1:1">
      <c r="A37" s="7" t="s">
        <v>1536</v>
      </c>
    </row>
    <row r="38" spans="1:1">
      <c r="A38" s="6" t="s">
        <v>1537</v>
      </c>
    </row>
    <row r="39" spans="1:1">
      <c r="A39" s="6" t="s">
        <v>1538</v>
      </c>
    </row>
    <row r="40" spans="1:1">
      <c r="A40" s="170" t="s">
        <v>1539</v>
      </c>
    </row>
    <row r="41" spans="1:1">
      <c r="A41" s="170" t="s">
        <v>1540</v>
      </c>
    </row>
    <row r="42" spans="1:1">
      <c r="A42" s="7" t="s">
        <v>1541</v>
      </c>
    </row>
    <row r="43" spans="1:1">
      <c r="A43" s="6" t="s">
        <v>1542</v>
      </c>
    </row>
    <row r="44" spans="1:1">
      <c r="A44" s="7" t="s">
        <v>1543</v>
      </c>
    </row>
    <row r="45" spans="1:1">
      <c r="A45" s="6" t="s">
        <v>31</v>
      </c>
    </row>
    <row r="46" spans="1:1">
      <c r="A46" s="171" t="s">
        <v>1544</v>
      </c>
    </row>
    <row r="47" spans="1:1">
      <c r="A47" s="6" t="s">
        <v>1545</v>
      </c>
    </row>
  </sheetData>
  <sheetProtection algorithmName="SHA-512" hashValue="HfN6wGBEbRT/Pqc8r6UWfOolMmfw3L1/6asTPWBUbfa7UdrLUWL6VdoCxkNtO1hidlhsnWawFFd56AG2ud2oyQ==" saltValue="x+ad7AGEoNgRXcJigYLqY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1546</v>
      </c>
    </row>
    <row r="2" spans="1:9">
      <c r="A2" s="35">
        <v>97</v>
      </c>
      <c r="B2" s="33" t="s">
        <v>1547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1548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1549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1550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1551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1552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1553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1554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1555</v>
      </c>
      <c r="D18" s="34" t="s">
        <v>1555</v>
      </c>
    </row>
    <row r="19" spans="1:7">
      <c r="A19" s="35">
        <v>1996</v>
      </c>
      <c r="B19" s="33" t="s">
        <v>1556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1557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1558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1559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1560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1561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1560</v>
      </c>
      <c r="D36" s="34" t="s">
        <v>92</v>
      </c>
      <c r="E36" s="34" t="s">
        <v>60</v>
      </c>
    </row>
    <row r="37" spans="1:6">
      <c r="A37" s="35">
        <v>3642</v>
      </c>
      <c r="B37" s="33" t="s">
        <v>1562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1563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1564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1565</v>
      </c>
      <c r="D49" s="34" t="s">
        <v>45</v>
      </c>
      <c r="E49" s="34" t="s">
        <v>49</v>
      </c>
    </row>
    <row r="50" spans="1:7">
      <c r="A50" s="35">
        <v>4533</v>
      </c>
      <c r="B50" s="33" t="s">
        <v>1566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1567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1568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1552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1566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1569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1570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1571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1572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1573</v>
      </c>
      <c r="D61" s="34" t="s">
        <v>50</v>
      </c>
      <c r="E61" s="34" t="s">
        <v>71</v>
      </c>
    </row>
    <row r="62" spans="1:7">
      <c r="A62" s="35">
        <v>5703</v>
      </c>
      <c r="B62" s="33" t="s">
        <v>1574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1575</v>
      </c>
      <c r="D63" s="34" t="s">
        <v>77</v>
      </c>
      <c r="E63" s="34" t="s">
        <v>73</v>
      </c>
    </row>
    <row r="64" spans="1:7">
      <c r="A64" s="35">
        <v>5921</v>
      </c>
      <c r="B64" s="33" t="s">
        <v>1576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1577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1578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1557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1579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1580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1581</v>
      </c>
      <c r="D73" s="34" t="s">
        <v>170</v>
      </c>
      <c r="E73" s="34" t="s">
        <v>73</v>
      </c>
    </row>
    <row r="74" spans="1:7">
      <c r="A74" s="35">
        <v>8001</v>
      </c>
      <c r="B74" s="33" t="s">
        <v>1582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1583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1551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1584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1585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1586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1587</v>
      </c>
      <c r="D89" s="34" t="s">
        <v>56</v>
      </c>
      <c r="E89" s="34" t="s">
        <v>64</v>
      </c>
    </row>
    <row r="90" spans="1:14">
      <c r="A90" s="35">
        <v>10073</v>
      </c>
      <c r="B90" s="33" t="s">
        <v>1553</v>
      </c>
      <c r="D90" s="34" t="s">
        <v>49</v>
      </c>
      <c r="E90" s="34" t="s">
        <v>47</v>
      </c>
    </row>
    <row r="91" spans="1:14">
      <c r="A91" s="35">
        <v>10196</v>
      </c>
      <c r="B91" s="33" t="s">
        <v>1588</v>
      </c>
      <c r="D91" s="34" t="s">
        <v>46</v>
      </c>
      <c r="E91" s="34" t="s">
        <v>71</v>
      </c>
    </row>
    <row r="92" spans="1:14">
      <c r="A92" s="35">
        <v>10248</v>
      </c>
      <c r="B92" s="33" t="s">
        <v>1589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1590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1567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1591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1592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1551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1593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1594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1595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1596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1597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1598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1599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1600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1601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1551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1602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1603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1604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1605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1606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3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I2" s="181"/>
      <c r="J2" s="181"/>
      <c r="R2" s="3"/>
      <c r="S2" s="11"/>
      <c r="T2" s="11"/>
    </row>
    <row r="3" spans="1:22" ht="65.099999999999994" customHeight="1">
      <c r="A3" s="78" t="s">
        <v>26</v>
      </c>
      <c r="B3" s="86"/>
      <c r="C3" s="184" t="s">
        <v>27</v>
      </c>
      <c r="D3" s="184"/>
      <c r="E3" s="187" t="str">
        <f>IFERROR(VLOOKUP(B3,Matricula!1:1048576,MATCH(Matricula!B1,Matricula!2:2,0),FALSE),"INGRESE RBD CORRECTO")</f>
        <v>INGRESE RBD CORRECTO</v>
      </c>
      <c r="F3" s="188"/>
      <c r="G3" s="184" t="s">
        <v>28</v>
      </c>
      <c r="H3" s="184"/>
      <c r="I3" s="185"/>
      <c r="J3" s="186"/>
      <c r="R3" s="3"/>
      <c r="S3" s="11"/>
      <c r="T3" s="11"/>
    </row>
    <row r="4" spans="1:22" ht="54.95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R4" s="3"/>
      <c r="S4" s="11"/>
      <c r="T4" s="11"/>
    </row>
    <row r="5" spans="1:22" ht="290.10000000000002" customHeight="1">
      <c r="A5" s="182" t="s">
        <v>29</v>
      </c>
      <c r="B5" s="183" t="s">
        <v>30</v>
      </c>
      <c r="C5" s="184"/>
      <c r="D5" s="184"/>
      <c r="E5" s="184"/>
      <c r="F5" s="184"/>
      <c r="G5" s="184"/>
      <c r="H5" s="184"/>
      <c r="I5" s="184"/>
      <c r="J5" s="184"/>
      <c r="L5"/>
      <c r="R5"/>
      <c r="S5"/>
      <c r="T5"/>
    </row>
    <row r="6" spans="1:22" ht="206.1" customHeight="1">
      <c r="A6" s="182"/>
      <c r="B6" s="184"/>
      <c r="C6" s="184"/>
      <c r="D6" s="184"/>
      <c r="E6" s="184"/>
      <c r="F6" s="184"/>
      <c r="G6" s="184"/>
      <c r="H6" s="184"/>
      <c r="I6" s="184"/>
      <c r="J6" s="184"/>
      <c r="L6"/>
      <c r="R6"/>
      <c r="S6"/>
      <c r="T6"/>
    </row>
    <row r="7" spans="1:22" ht="30" customHeight="1" thickBot="1">
      <c r="A7" s="175"/>
      <c r="B7" s="175"/>
      <c r="C7" s="175"/>
      <c r="D7" s="177"/>
      <c r="E7" s="177"/>
      <c r="F7" s="177"/>
      <c r="G7" s="177"/>
      <c r="H7" s="177"/>
      <c r="I7" s="177"/>
      <c r="J7" s="177"/>
      <c r="R7"/>
      <c r="S7"/>
      <c r="T7"/>
      <c r="V7" s="57"/>
    </row>
    <row r="8" spans="1:22" customFormat="1" ht="29.1" customHeight="1" thickBot="1">
      <c r="A8" s="178" t="s">
        <v>31</v>
      </c>
      <c r="B8" s="179"/>
      <c r="C8" s="180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6"/>
      <c r="E9" s="176"/>
      <c r="F9" s="176"/>
      <c r="G9" s="176"/>
      <c r="H9" s="176"/>
      <c r="I9" s="176"/>
      <c r="J9" s="176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110" ca="1">INDIRECT(ESPECIALIDAD)</f>
        <v>MÁQUINAS Y EQUIPOS</v>
      </c>
      <c r="B11" s="48" t="str">
        <f ca="1"/>
        <v>Access point decodificador DTH</v>
      </c>
      <c r="C11" s="48" t="str">
        <f ca="1"/>
        <v>G/2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Alarmas  IP</v>
      </c>
      <c r="C12" s="47" t="str">
        <f ca="1"/>
        <v>G/2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 xml:space="preserve">Amplificador para cable coaxial </v>
      </c>
      <c r="C13" s="47" t="str">
        <f ca="1"/>
        <v>E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>Amplificadores de radiocomunicaciones</v>
      </c>
      <c r="C14" s="47" t="str">
        <f ca="1"/>
        <v>E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Antena OFF set</v>
      </c>
      <c r="C15" s="47" t="str">
        <f ca="1"/>
        <v>E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 xml:space="preserve">Antenas (sectorial banda 2,4 GHS) </v>
      </c>
      <c r="C16" s="47" t="str">
        <f ca="1"/>
        <v>G/2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Cámaras IP</v>
      </c>
      <c r="C17" s="47" t="str">
        <f ca="1"/>
        <v>G/2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>Central telefónica IP</v>
      </c>
      <c r="C18" s="47" t="str">
        <f ca="1"/>
        <v>E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>Extractor de soldadura</v>
      </c>
      <c r="C19" s="47" t="str">
        <f ca="1"/>
        <v>G/2</v>
      </c>
      <c r="E19" s="40"/>
      <c r="F19" s="40"/>
      <c r="J19" s="68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>Filtro DASA</v>
      </c>
      <c r="C20" s="47" t="str">
        <f ca="1"/>
        <v>E</v>
      </c>
      <c r="E20" s="40"/>
      <c r="F20" s="40"/>
      <c r="J20" s="68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Filtro pasa bandas</v>
      </c>
      <c r="C21" s="47" t="str">
        <f ca="1"/>
        <v>G/10</v>
      </c>
      <c r="E21" s="40"/>
      <c r="F21" s="40"/>
      <c r="J21" s="68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 xml:space="preserve">Fuente de poder </v>
      </c>
      <c r="C22" s="47" t="str">
        <f ca="1"/>
        <v>E</v>
      </c>
      <c r="E22" s="40"/>
      <c r="F22" s="40"/>
      <c r="J22" s="68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>Fuentes de poder CC regulada  0 - 30V</v>
      </c>
      <c r="C23" s="47" t="str">
        <f ca="1"/>
        <v>G/10</v>
      </c>
      <c r="E23" s="40"/>
      <c r="F23" s="40"/>
      <c r="J23" s="68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MÁQUINAS Y EQUIPOS</v>
      </c>
      <c r="B24" s="47" t="str">
        <f ca="1"/>
        <v>Fusionadora de fibra óptica</v>
      </c>
      <c r="C24" s="47" t="str">
        <f ca="1"/>
        <v>E</v>
      </c>
      <c r="E24" s="40"/>
      <c r="F24" s="40"/>
      <c r="J24" s="68">
        <f t="shared" si="0"/>
        <v>0</v>
      </c>
      <c r="S24" s="39" t="str">
        <f t="shared" ca="1" si="1"/>
        <v>MÁQUINAS Y EQUIPOS</v>
      </c>
    </row>
    <row r="25" spans="1:19">
      <c r="A25" s="47" t="str">
        <f ca="1"/>
        <v>MÁQUINAS Y EQUIPOS</v>
      </c>
      <c r="B25" s="47" t="str">
        <f ca="1"/>
        <v>Generador de audiofrecuencia</v>
      </c>
      <c r="C25" s="47" t="str">
        <f ca="1"/>
        <v>G/10</v>
      </c>
      <c r="E25" s="40"/>
      <c r="F25" s="40"/>
      <c r="J25" s="68">
        <f t="shared" si="0"/>
        <v>0</v>
      </c>
      <c r="S25" s="39" t="str">
        <f t="shared" ca="1" si="1"/>
        <v>MÁQUINAS Y EQUIPOS</v>
      </c>
    </row>
    <row r="26" spans="1:19">
      <c r="A26" s="47" t="str">
        <f ca="1"/>
        <v>MÁQUINAS Y EQUIPOS</v>
      </c>
      <c r="B26" s="47" t="str">
        <f ca="1"/>
        <v>Generador de radiofrecuencia</v>
      </c>
      <c r="C26" s="47" t="str">
        <f ca="1"/>
        <v>G/10</v>
      </c>
      <c r="E26" s="40"/>
      <c r="F26" s="40"/>
      <c r="J26" s="68">
        <f t="shared" si="0"/>
        <v>0</v>
      </c>
      <c r="S26" s="39" t="str">
        <f t="shared" ca="1" si="1"/>
        <v>MÁQUINAS Y EQUIPOS</v>
      </c>
    </row>
    <row r="27" spans="1:19">
      <c r="A27" s="47" t="str">
        <f ca="1"/>
        <v>MÁQUINAS Y EQUIPOS</v>
      </c>
      <c r="B27" s="47" t="str">
        <f ca="1"/>
        <v>Inyectores de potencia</v>
      </c>
      <c r="C27" s="47" t="str">
        <f ca="1"/>
        <v>E</v>
      </c>
      <c r="E27" s="40"/>
      <c r="F27" s="40"/>
      <c r="J27" s="68">
        <f t="shared" si="0"/>
        <v>0</v>
      </c>
      <c r="S27" s="39" t="str">
        <f t="shared" ca="1" si="1"/>
        <v>MÁQUINAS Y EQUIPOS</v>
      </c>
    </row>
    <row r="28" spans="1:19" ht="15.95" customHeight="1">
      <c r="A28" s="47" t="str">
        <f ca="1"/>
        <v>MÁQUINAS Y EQUIPOS</v>
      </c>
      <c r="B28" s="47" t="str">
        <f ca="1"/>
        <v>Mezclador de CATV</v>
      </c>
      <c r="C28" s="47" t="str">
        <f ca="1"/>
        <v>E</v>
      </c>
      <c r="E28" s="40"/>
      <c r="F28" s="40"/>
      <c r="J28" s="68">
        <f t="shared" si="0"/>
        <v>0</v>
      </c>
      <c r="S28" s="39" t="str">
        <f t="shared" ca="1" si="1"/>
        <v>MÁQUINAS Y EQUIPOS</v>
      </c>
    </row>
    <row r="29" spans="1:19">
      <c r="A29" s="47" t="str">
        <f ca="1"/>
        <v>MÁQUINAS Y EQUIPOS</v>
      </c>
      <c r="B29" s="47" t="str">
        <f ca="1"/>
        <v>Módulos de AM</v>
      </c>
      <c r="C29" s="47" t="str">
        <f ca="1"/>
        <v>E</v>
      </c>
      <c r="E29" s="40"/>
      <c r="F29" s="40"/>
      <c r="J29" s="68">
        <f t="shared" si="0"/>
        <v>0</v>
      </c>
      <c r="S29" s="39" t="str">
        <f t="shared" ca="1" si="1"/>
        <v>MÁQUINAS Y EQUIPOS</v>
      </c>
    </row>
    <row r="30" spans="1:19">
      <c r="A30" s="47" t="str">
        <f ca="1"/>
        <v>MÁQUINAS Y EQUIPOS</v>
      </c>
      <c r="B30" s="47" t="str">
        <f ca="1"/>
        <v>Módulos de FM</v>
      </c>
      <c r="C30" s="47" t="str">
        <f ca="1"/>
        <v>E</v>
      </c>
      <c r="E30" s="40"/>
      <c r="F30" s="40"/>
      <c r="J30" s="68">
        <f t="shared" si="0"/>
        <v>0</v>
      </c>
      <c r="S30" s="39" t="str">
        <f t="shared" ca="1" si="1"/>
        <v>MÁQUINAS Y EQUIPOS</v>
      </c>
    </row>
    <row r="31" spans="1:19">
      <c r="A31" s="47" t="str">
        <f ca="1"/>
        <v>MÁQUINAS Y EQUIPOS</v>
      </c>
      <c r="B31" s="47" t="str">
        <f ca="1"/>
        <v>Notebook</v>
      </c>
      <c r="C31" s="47" t="str">
        <f ca="1"/>
        <v>G/10</v>
      </c>
      <c r="E31" s="40"/>
      <c r="F31" s="40"/>
      <c r="J31" s="68">
        <f t="shared" si="0"/>
        <v>0</v>
      </c>
      <c r="S31" s="39" t="str">
        <f t="shared" ca="1" si="1"/>
        <v>MÁQUINAS Y EQUIPOS</v>
      </c>
    </row>
    <row r="32" spans="1:19">
      <c r="A32" s="47" t="str">
        <f ca="1"/>
        <v>MÁQUINAS Y EQUIPOS</v>
      </c>
      <c r="B32" s="47" t="str">
        <f ca="1"/>
        <v>Ponchadora Krone</v>
      </c>
      <c r="C32" s="47" t="str">
        <f ca="1"/>
        <v>G/2</v>
      </c>
      <c r="E32" s="40"/>
      <c r="F32" s="40"/>
      <c r="J32" s="68">
        <f t="shared" si="0"/>
        <v>0</v>
      </c>
      <c r="S32" s="39" t="str">
        <f t="shared" ca="1" si="1"/>
        <v>MÁQUINAS Y EQUIPOS</v>
      </c>
    </row>
    <row r="33" spans="1:19">
      <c r="A33" s="47" t="str">
        <f ca="1"/>
        <v>MÁQUINAS Y EQUIPOS</v>
      </c>
      <c r="B33" s="47" t="str">
        <f ca="1"/>
        <v>Router</v>
      </c>
      <c r="C33" s="47" t="str">
        <f ca="1"/>
        <v>G/2</v>
      </c>
      <c r="E33" s="40"/>
      <c r="F33" s="40"/>
      <c r="J33" s="68">
        <f t="shared" si="0"/>
        <v>0</v>
      </c>
      <c r="S33" s="39" t="str">
        <f t="shared" ca="1" si="1"/>
        <v>MÁQUINAS Y EQUIPOS</v>
      </c>
    </row>
    <row r="34" spans="1:19">
      <c r="A34" s="48" t="str">
        <f ca="1"/>
        <v>MÁQUINAS Y EQUIPOS</v>
      </c>
      <c r="B34" s="47" t="str">
        <f ca="1"/>
        <v>Splitter red</v>
      </c>
      <c r="C34" s="48" t="str">
        <f ca="1"/>
        <v>E</v>
      </c>
      <c r="E34" s="40"/>
      <c r="F34" s="40"/>
      <c r="J34" s="68">
        <f t="shared" si="0"/>
        <v>0</v>
      </c>
      <c r="S34" s="39" t="str">
        <f t="shared" ca="1" si="1"/>
        <v>MÁQUINAS Y EQUIPOS</v>
      </c>
    </row>
    <row r="35" spans="1:19">
      <c r="A35" s="48" t="str">
        <f ca="1"/>
        <v>MÁQUINAS Y EQUIPOS</v>
      </c>
      <c r="B35" s="48" t="str">
        <f ca="1"/>
        <v>Swich de red</v>
      </c>
      <c r="C35" s="48" t="str">
        <f ca="1"/>
        <v>G/2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MÁQUINAS Y EQUIPOS</v>
      </c>
    </row>
    <row r="36" spans="1:19">
      <c r="A36" s="48" t="str">
        <f ca="1"/>
        <v>MÁQUINAS Y EQUIPOS</v>
      </c>
      <c r="B36" s="48" t="str">
        <f ca="1"/>
        <v>Switch conversor de medio, VDR</v>
      </c>
      <c r="C36" s="48" t="str">
        <f ca="1"/>
        <v>G/5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MÁQUINAS Y EQUIPOS</v>
      </c>
    </row>
    <row r="37" spans="1:19">
      <c r="A37" s="48" t="str">
        <f ca="1"/>
        <v>MÁQUINAS Y EQUIPOS</v>
      </c>
      <c r="B37" s="48" t="str">
        <f ca="1"/>
        <v>Tap para cable coaxial</v>
      </c>
      <c r="C37" s="48" t="str">
        <f ca="1"/>
        <v>E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MÁQUINAS Y EQUIPOS</v>
      </c>
    </row>
    <row r="38" spans="1:19">
      <c r="A38" s="48" t="str">
        <f ca="1"/>
        <v>MÁQUINAS Y EQUIPOS</v>
      </c>
      <c r="B38" s="48" t="str">
        <f ca="1"/>
        <v>Tarjetas de red inalámbrica</v>
      </c>
      <c r="C38" s="48" t="str">
        <f ca="1"/>
        <v>E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MÁQUINAS Y EQUIPOS</v>
      </c>
    </row>
    <row r="39" spans="1:19">
      <c r="A39" s="48" t="str">
        <f ca="1"/>
        <v>MÁQUINAS Y EQUIPOS</v>
      </c>
      <c r="B39" s="48" t="str">
        <f ca="1"/>
        <v>Teléfono IP</v>
      </c>
      <c r="C39" s="48" t="str">
        <f ca="1"/>
        <v>G/2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MÁQUINAS Y EQUIPOS</v>
      </c>
    </row>
    <row r="40" spans="1:19">
      <c r="A40" s="48" t="str">
        <f ca="1"/>
        <v>MÁQUINAS Y EQUIPOS</v>
      </c>
      <c r="B40" s="48" t="str">
        <f ca="1"/>
        <v>Transformador 220/24 V con punto medio</v>
      </c>
      <c r="C40" s="48" t="str">
        <f ca="1"/>
        <v>G/5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MÁQUINAS Y EQUIPOS</v>
      </c>
    </row>
    <row r="41" spans="1:19">
      <c r="A41" s="48" t="str">
        <f ca="1"/>
        <v>MÁQUINAS Y EQUIPOS</v>
      </c>
      <c r="B41" s="48" t="str">
        <f ca="1"/>
        <v>Trasmisor FM y AM</v>
      </c>
      <c r="C41" s="48" t="str">
        <f ca="1"/>
        <v>E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MÁQUINAS Y EQUIPOS</v>
      </c>
    </row>
    <row r="42" spans="1:19">
      <c r="A42" s="48" t="str">
        <f ca="1"/>
        <v>MÁQUINAS Y EQUIPOS</v>
      </c>
      <c r="B42" s="48" t="str">
        <f ca="1"/>
        <v>Variac</v>
      </c>
      <c r="C42" s="48" t="str">
        <f ca="1"/>
        <v>G/10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MÁQUINAS Y EQUIPOS</v>
      </c>
    </row>
    <row r="43" spans="1:19">
      <c r="A43" s="48" t="str">
        <f ca="1"/>
        <v>INSTRUMENTOS</v>
      </c>
      <c r="B43" s="48" t="str">
        <f ca="1"/>
        <v>Analizador de espectro</v>
      </c>
      <c r="C43" s="48" t="str">
        <f ca="1"/>
        <v>G/10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INSTRUMENTOS</v>
      </c>
    </row>
    <row r="44" spans="1:19">
      <c r="A44" s="48" t="str">
        <f ca="1"/>
        <v>INSTRUMENTOS</v>
      </c>
      <c r="B44" s="48" t="str">
        <f ca="1"/>
        <v>Analizador de fibra óptica</v>
      </c>
      <c r="C44" s="48" t="str">
        <f ca="1"/>
        <v>E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INSTRUMENTOS</v>
      </c>
    </row>
    <row r="45" spans="1:19">
      <c r="A45" s="48" t="str">
        <f ca="1"/>
        <v>INSTRUMENTOS</v>
      </c>
      <c r="B45" s="48" t="str">
        <f ca="1"/>
        <v>Analizador de servicios digital HFC y CATV</v>
      </c>
      <c r="C45" s="48" t="str">
        <f ca="1"/>
        <v>E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INSTRUMENTOS</v>
      </c>
    </row>
    <row r="46" spans="1:19">
      <c r="A46" s="48" t="str">
        <f ca="1"/>
        <v>INSTRUMENTOS</v>
      </c>
      <c r="B46" s="48" t="str">
        <f ca="1"/>
        <v>Analizador de tráfico</v>
      </c>
      <c r="C46" s="48" t="str">
        <f ca="1"/>
        <v>G/10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INSTRUMENTOS</v>
      </c>
    </row>
    <row r="47" spans="1:19">
      <c r="A47" s="48" t="str">
        <f ca="1"/>
        <v>INSTRUMENTOS</v>
      </c>
      <c r="B47" s="48" t="str">
        <f ca="1"/>
        <v>Analizador de trama digital</v>
      </c>
      <c r="C47" s="48" t="str">
        <f ca="1"/>
        <v>G/10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INSTRUMENTOS</v>
      </c>
    </row>
    <row r="48" spans="1:19">
      <c r="A48" s="48" t="str">
        <f ca="1"/>
        <v>INSTRUMENTOS</v>
      </c>
      <c r="B48" s="48" t="str">
        <f ca="1"/>
        <v>Certificadora de red</v>
      </c>
      <c r="C48" s="48" t="str">
        <f ca="1"/>
        <v>E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INSTRUMENTOS</v>
      </c>
    </row>
    <row r="49" spans="1:19">
      <c r="A49" s="48" t="str">
        <f ca="1"/>
        <v>INSTRUMENTOS</v>
      </c>
      <c r="B49" s="48" t="str">
        <f ca="1"/>
        <v>Huincha de medir metálica</v>
      </c>
      <c r="C49" s="48" t="str">
        <f ca="1"/>
        <v>G/10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INSTRUMENTOS</v>
      </c>
    </row>
    <row r="50" spans="1:19">
      <c r="A50" s="48" t="str">
        <f ca="1"/>
        <v>INSTRUMENTOS</v>
      </c>
      <c r="B50" s="48" t="str">
        <f ca="1"/>
        <v>Inclinómetro</v>
      </c>
      <c r="C50" s="48" t="str">
        <f ca="1"/>
        <v>E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INSTRUMENTOS</v>
      </c>
    </row>
    <row r="51" spans="1:19">
      <c r="A51" s="48" t="str">
        <f ca="1"/>
        <v>INSTRUMENTOS</v>
      </c>
      <c r="B51" s="48" t="str">
        <f ca="1"/>
        <v>Light source</v>
      </c>
      <c r="C51" s="48" t="str">
        <f ca="1"/>
        <v>G/10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INSTRUMENTOS</v>
      </c>
    </row>
    <row r="52" spans="1:19">
      <c r="A52" s="48" t="str">
        <f ca="1"/>
        <v>INSTRUMENTOS</v>
      </c>
      <c r="B52" s="48" t="str">
        <f ca="1"/>
        <v>Medidor de campo radioeléctrico</v>
      </c>
      <c r="C52" s="48" t="str">
        <f ca="1"/>
        <v>E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INSTRUMENTOS</v>
      </c>
    </row>
    <row r="53" spans="1:19">
      <c r="A53" s="48" t="str">
        <f ca="1"/>
        <v>INSTRUMENTOS</v>
      </c>
      <c r="B53" s="48" t="str">
        <f ca="1"/>
        <v>Microscopio de fibra óptica</v>
      </c>
      <c r="C53" s="48" t="str">
        <f ca="1"/>
        <v>E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INSTRUMENTOS</v>
      </c>
    </row>
    <row r="54" spans="1:19">
      <c r="A54" s="48" t="str">
        <f ca="1"/>
        <v>INSTRUMENTOS</v>
      </c>
      <c r="B54" s="48" t="str">
        <f ca="1"/>
        <v>Multitester digital</v>
      </c>
      <c r="C54" s="48" t="str">
        <f ca="1"/>
        <v>G/2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INSTRUMENTOS</v>
      </c>
    </row>
    <row r="55" spans="1:19">
      <c r="A55" s="48" t="str">
        <f ca="1"/>
        <v>INSTRUMENTOS</v>
      </c>
      <c r="B55" s="48" t="str">
        <f ca="1"/>
        <v>Osciloscopio digital</v>
      </c>
      <c r="C55" s="48" t="str">
        <f ca="1"/>
        <v>G/10</v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ca="1" si="1"/>
        <v>INSTRUMENTOS</v>
      </c>
    </row>
    <row r="56" spans="1:19">
      <c r="A56" s="48" t="str">
        <f ca="1"/>
        <v>INSTRUMENTOS</v>
      </c>
      <c r="B56" s="48" t="str">
        <f ca="1"/>
        <v>Power meter</v>
      </c>
      <c r="C56" s="48" t="str">
        <f ca="1"/>
        <v>E</v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ca="1" si="1"/>
        <v>INSTRUMENTOS</v>
      </c>
    </row>
    <row r="57" spans="1:19">
      <c r="A57" s="48" t="str">
        <f ca="1"/>
        <v>INSTRUMENTOS</v>
      </c>
      <c r="B57" s="48" t="str">
        <f ca="1"/>
        <v>Punta lógica</v>
      </c>
      <c r="C57" s="48" t="str">
        <f ca="1"/>
        <v>G/5</v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ca="1" si="1"/>
        <v>INSTRUMENTOS</v>
      </c>
    </row>
    <row r="58" spans="1:19">
      <c r="A58" s="48" t="str">
        <f ca="1"/>
        <v>INSTRUMENTOS</v>
      </c>
      <c r="B58" s="48" t="str">
        <f ca="1"/>
        <v>Reflectometro</v>
      </c>
      <c r="C58" s="48" t="str">
        <f ca="1"/>
        <v>E</v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ca="1" si="1"/>
        <v>INSTRUMENTOS</v>
      </c>
    </row>
    <row r="59" spans="1:19">
      <c r="A59" s="48" t="str">
        <f ca="1"/>
        <v>INSTRUMENTOS</v>
      </c>
      <c r="B59" s="48" t="str">
        <f ca="1"/>
        <v>Satfinder digital</v>
      </c>
      <c r="C59" s="48" t="str">
        <f ca="1"/>
        <v>E</v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ca="1" si="1"/>
        <v>INSTRUMENTOS</v>
      </c>
    </row>
    <row r="60" spans="1:19">
      <c r="A60" s="48" t="str">
        <f ca="1"/>
        <v>INSTRUMENTOS</v>
      </c>
      <c r="B60" s="48" t="str">
        <f ca="1"/>
        <v>Tester para cable UTP</v>
      </c>
      <c r="C60" s="48" t="str">
        <f ca="1"/>
        <v>G/10</v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ca="1" si="1"/>
        <v>INSTRUMENTOS</v>
      </c>
    </row>
    <row r="61" spans="1:19">
      <c r="A61" s="48" t="str">
        <f ca="1"/>
        <v>INSTRUMENTOS</v>
      </c>
      <c r="B61" s="48" t="str">
        <f ca="1"/>
        <v>Wattmetro</v>
      </c>
      <c r="C61" s="48" t="str">
        <f ca="1"/>
        <v>E</v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ca="1" si="1"/>
        <v>INSTRUMENTOS</v>
      </c>
    </row>
    <row r="62" spans="1:19">
      <c r="A62" s="48" t="str">
        <f ca="1"/>
        <v>HERRAMIENTAS, IMPLEMENTOS Y UTENSILIOS</v>
      </c>
      <c r="B62" s="48" t="str">
        <f ca="1"/>
        <v>Amplificador para fibra óptica</v>
      </c>
      <c r="C62" s="48" t="str">
        <f ca="1"/>
        <v>E</v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 ca="1"/>
        <v>HERRAMIENTAS, IMPLEMENTOS Y UTENSILIOS</v>
      </c>
      <c r="B63" s="48" t="str">
        <f ca="1"/>
        <v>Antenas para router</v>
      </c>
      <c r="C63" s="48" t="str">
        <f ca="1"/>
        <v>G/2</v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ca="1" si="1"/>
        <v>HERRAMIENTAS, IMPLEMENTOS Y UTENSILIOS</v>
      </c>
    </row>
    <row r="64" spans="1:19">
      <c r="A64" s="48" t="str">
        <f ca="1"/>
        <v>HERRAMIENTAS, IMPLEMENTOS Y UTENSILIOS</v>
      </c>
      <c r="B64" s="48" t="str">
        <f ca="1"/>
        <v>Antenas para TV aéreas</v>
      </c>
      <c r="C64" s="48" t="str">
        <f ca="1"/>
        <v>G/10</v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ca="1" si="1"/>
        <v>HERRAMIENTAS, IMPLEMENTOS Y UTENSILIOS</v>
      </c>
    </row>
    <row r="65" spans="1:19">
      <c r="A65" s="48" t="str">
        <f ca="1"/>
        <v>HERRAMIENTAS, IMPLEMENTOS Y UTENSILIOS</v>
      </c>
      <c r="B65" s="48" t="str">
        <f ca="1"/>
        <v xml:space="preserve">Bastidor </v>
      </c>
      <c r="C65" s="48" t="str">
        <f ca="1"/>
        <v>G/5</v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ca="1" si="1"/>
        <v>HERRAMIENTAS, IMPLEMENTOS Y UTENSILIOS</v>
      </c>
    </row>
    <row r="66" spans="1:19">
      <c r="A66" s="48" t="str">
        <f ca="1"/>
        <v>HERRAMIENTAS, IMPLEMENTOS Y UTENSILIOS</v>
      </c>
      <c r="B66" s="48" t="str">
        <f ca="1"/>
        <v>Canaletas y bandejas</v>
      </c>
      <c r="C66" s="48" t="str">
        <f ca="1"/>
        <v>G/5</v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ca="1" si="1"/>
        <v>HERRAMIENTAS, IMPLEMENTOS Y UTENSILIOS</v>
      </c>
    </row>
    <row r="67" spans="1:19">
      <c r="A67" s="48" t="str">
        <f ca="1"/>
        <v>HERRAMIENTAS, IMPLEMENTOS Y UTENSILIOS</v>
      </c>
      <c r="B67" s="48" t="str">
        <f ca="1"/>
        <v>Cautín</v>
      </c>
      <c r="C67" s="48" t="str">
        <f ca="1"/>
        <v>P</v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ca="1" si="1"/>
        <v>HERRAMIENTAS, IMPLEMENTOS Y UTENSILIOS</v>
      </c>
    </row>
    <row r="68" spans="1:19">
      <c r="A68" s="48" t="str">
        <f ca="1"/>
        <v>HERRAMIENTAS, IMPLEMENTOS Y UTENSILIOS</v>
      </c>
      <c r="B68" s="48" t="str">
        <f ca="1"/>
        <v xml:space="preserve">Cortador de precisión para fibra óptica </v>
      </c>
      <c r="C68" s="48" t="str">
        <f ca="1"/>
        <v>G/2</v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ca="1" si="1"/>
        <v>HERRAMIENTAS, IMPLEMENTOS Y UTENSILIOS</v>
      </c>
    </row>
    <row r="69" spans="1:19">
      <c r="A69" s="48" t="str">
        <f ca="1"/>
        <v>HERRAMIENTAS, IMPLEMENTOS Y UTENSILIOS</v>
      </c>
      <c r="B69" s="48" t="str">
        <f ca="1"/>
        <v>Cripeadora para cable coaxial</v>
      </c>
      <c r="C69" s="48" t="str">
        <f ca="1"/>
        <v>G/5</v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ca="1" si="1"/>
        <v>HERRAMIENTAS, IMPLEMENTOS Y UTENSILIOS</v>
      </c>
    </row>
    <row r="70" spans="1:19">
      <c r="A70" s="48" t="str">
        <f ca="1"/>
        <v>HERRAMIENTAS, IMPLEMENTOS Y UTENSILIOS</v>
      </c>
      <c r="B70" s="48" t="str">
        <f ca="1"/>
        <v>Cripeadora para cable UTP</v>
      </c>
      <c r="C70" s="48" t="str">
        <f ca="1"/>
        <v>G/5</v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ca="1" si="1"/>
        <v>HERRAMIENTAS, IMPLEMENTOS Y UTENSILIOS</v>
      </c>
    </row>
    <row r="71" spans="1:19">
      <c r="A71" s="48" t="str">
        <f ca="1"/>
        <v>HERRAMIENTAS, IMPLEMENTOS Y UTENSILIOS</v>
      </c>
      <c r="B71" s="48" t="str">
        <f ca="1"/>
        <v>Crucetas</v>
      </c>
      <c r="C71" s="48" t="str">
        <f ca="1"/>
        <v>E</v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ca="1" si="1"/>
        <v>HERRAMIENTAS, IMPLEMENTOS Y UTENSILIOS</v>
      </c>
    </row>
    <row r="72" spans="1:19">
      <c r="A72" s="48" t="str">
        <f ca="1"/>
        <v>HERRAMIENTAS, IMPLEMENTOS Y UTENSILIOS</v>
      </c>
      <c r="B72" s="48" t="str">
        <f ca="1"/>
        <v>Deschaquetador para cable coaxial</v>
      </c>
      <c r="C72" s="48" t="str">
        <f ca="1"/>
        <v>G/5</v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ca="1" si="1"/>
        <v>HERRAMIENTAS, IMPLEMENTOS Y UTENSILIOS</v>
      </c>
    </row>
    <row r="73" spans="1:19">
      <c r="A73" s="48" t="str">
        <f ca="1"/>
        <v>HERRAMIENTAS, IMPLEMENTOS Y UTENSILIOS</v>
      </c>
      <c r="B73" s="48" t="str">
        <f ca="1"/>
        <v>Deschaquetador para cable UTP</v>
      </c>
      <c r="C73" s="48" t="str">
        <f ca="1"/>
        <v>G/5</v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ca="1" si="1"/>
        <v>HERRAMIENTAS, IMPLEMENTOS Y UTENSILIOS</v>
      </c>
    </row>
    <row r="74" spans="1:19">
      <c r="A74" s="48" t="str">
        <f ca="1"/>
        <v>HERRAMIENTAS, IMPLEMENTOS Y UTENSILIOS</v>
      </c>
      <c r="B74" s="48" t="str">
        <f ca="1"/>
        <v>Elementos de protección personal, EPP</v>
      </c>
      <c r="C74" s="48" t="str">
        <f ca="1"/>
        <v>I</v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ca="1" si="1"/>
        <v>HERRAMIENTAS, IMPLEMENTOS Y UTENSILIOS</v>
      </c>
    </row>
    <row r="75" spans="1:19">
      <c r="A75" s="48" t="str">
        <f ca="1"/>
        <v>HERRAMIENTAS, IMPLEMENTOS Y UTENSILIOS</v>
      </c>
      <c r="B75" s="48" t="str">
        <f ca="1"/>
        <v>Engrapadora para uso telefónico</v>
      </c>
      <c r="C75" s="48" t="str">
        <f ca="1"/>
        <v>G/5</v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ca="1" si="2">IFERROR(A75,"")</f>
        <v>HERRAMIENTAS, IMPLEMENTOS Y UTENSILIOS</v>
      </c>
    </row>
    <row r="76" spans="1:19">
      <c r="A76" s="48" t="str">
        <f ca="1"/>
        <v>HERRAMIENTAS, IMPLEMENTOS Y UTENSILIOS</v>
      </c>
      <c r="B76" s="48" t="str">
        <f ca="1"/>
        <v>Escala articulada aluminio</v>
      </c>
      <c r="C76" s="48" t="str">
        <f ca="1"/>
        <v>G/10</v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ca="1" si="2"/>
        <v>HERRAMIENTAS, IMPLEMENTOS Y UTENSILIOS</v>
      </c>
    </row>
    <row r="77" spans="1:19">
      <c r="A77" s="48" t="str">
        <f ca="1"/>
        <v>HERRAMIENTAS, IMPLEMENTOS Y UTENSILIOS</v>
      </c>
      <c r="B77" s="48" t="str">
        <f ca="1"/>
        <v>Escalera telescópica  aluminio</v>
      </c>
      <c r="C77" s="48" t="str">
        <f ca="1"/>
        <v>G/10</v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ca="1" si="2"/>
        <v>HERRAMIENTAS, IMPLEMENTOS Y UTENSILIOS</v>
      </c>
    </row>
    <row r="78" spans="1:19">
      <c r="A78" s="48" t="str">
        <f ca="1"/>
        <v>HERRAMIENTAS, IMPLEMENTOS Y UTENSILIOS</v>
      </c>
      <c r="B78" s="48" t="str">
        <f ca="1"/>
        <v>Generador de tonos lápiz inductor</v>
      </c>
      <c r="C78" s="48" t="str">
        <f ca="1"/>
        <v>G/10</v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ca="1" si="2"/>
        <v>HERRAMIENTAS, IMPLEMENTOS Y UTENSILIOS</v>
      </c>
    </row>
    <row r="79" spans="1:19">
      <c r="A79" s="48" t="str">
        <f ca="1"/>
        <v>HERRAMIENTAS, IMPLEMENTOS Y UTENSILIOS</v>
      </c>
      <c r="B79" s="48" t="str">
        <f ca="1"/>
        <v xml:space="preserve">Juego de alicates </v>
      </c>
      <c r="C79" s="48" t="str">
        <f ca="1"/>
        <v>G/2</v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ca="1" si="2"/>
        <v>HERRAMIENTAS, IMPLEMENTOS Y UTENSILIOS</v>
      </c>
    </row>
    <row r="80" spans="1:19">
      <c r="A80" s="48" t="str">
        <f ca="1"/>
        <v>HERRAMIENTAS, IMPLEMENTOS Y UTENSILIOS</v>
      </c>
      <c r="B80" s="48" t="str">
        <f ca="1"/>
        <v>Kit alarma</v>
      </c>
      <c r="C80" s="48" t="str">
        <f ca="1"/>
        <v>G/10</v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ca="1" si="2"/>
        <v>HERRAMIENTAS, IMPLEMENTOS Y UTENSILIOS</v>
      </c>
    </row>
    <row r="81" spans="1:19">
      <c r="A81" s="48" t="str">
        <f ca="1"/>
        <v>HERRAMIENTAS, IMPLEMENTOS Y UTENSILIOS</v>
      </c>
      <c r="B81" s="48" t="str">
        <f ca="1"/>
        <v xml:space="preserve">Kit circuito Cerrado de TV </v>
      </c>
      <c r="C81" s="48" t="str">
        <f ca="1"/>
        <v>G/10</v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ca="1" si="2"/>
        <v>HERRAMIENTAS, IMPLEMENTOS Y UTENSILIOS</v>
      </c>
    </row>
    <row r="82" spans="1:19">
      <c r="A82" s="48" t="str">
        <f ca="1"/>
        <v>HERRAMIENTAS, IMPLEMENTOS Y UTENSILIOS</v>
      </c>
      <c r="B82" s="48" t="str">
        <f ca="1"/>
        <v>Kit de elementos antiestáticos</v>
      </c>
      <c r="C82" s="48" t="str">
        <f ca="1"/>
        <v>I</v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ca="1" si="2"/>
        <v>HERRAMIENTAS, IMPLEMENTOS Y UTENSILIOS</v>
      </c>
    </row>
    <row r="83" spans="1:19">
      <c r="A83" s="48" t="str">
        <f ca="1"/>
        <v>HERRAMIENTAS, IMPLEMENTOS Y UTENSILIOS</v>
      </c>
      <c r="B83" s="48" t="str">
        <f ca="1"/>
        <v>KIT para preparación de fibra óptica</v>
      </c>
      <c r="C83" s="48" t="str">
        <f ca="1"/>
        <v>G/2</v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ca="1" si="2"/>
        <v>HERRAMIENTAS, IMPLEMENTOS Y UTENSILIOS</v>
      </c>
    </row>
    <row r="84" spans="1:19">
      <c r="A84" s="48" t="str">
        <f ca="1"/>
        <v>HERRAMIENTAS, IMPLEMENTOS Y UTENSILIOS</v>
      </c>
      <c r="B84" s="48" t="str">
        <f ca="1"/>
        <v>Kit Porton Eléctrico</v>
      </c>
      <c r="C84" s="48" t="str">
        <f ca="1"/>
        <v>G/10</v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ca="1" si="2"/>
        <v>HERRAMIENTAS, IMPLEMENTOS Y UTENSILIOS</v>
      </c>
    </row>
    <row r="85" spans="1:19">
      <c r="A85" s="48" t="str">
        <f ca="1"/>
        <v>HERRAMIENTAS, IMPLEMENTOS Y UTENSILIOS</v>
      </c>
      <c r="B85" s="48" t="str">
        <f ca="1"/>
        <v xml:space="preserve">Kit riego automático </v>
      </c>
      <c r="C85" s="48" t="str">
        <f ca="1"/>
        <v>G/10</v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ca="1" si="2"/>
        <v>HERRAMIENTAS, IMPLEMENTOS Y UTENSILIOS</v>
      </c>
    </row>
    <row r="86" spans="1:19">
      <c r="A86" s="48" t="str">
        <f ca="1"/>
        <v>HERRAMIENTAS, IMPLEMENTOS Y UTENSILIOS</v>
      </c>
      <c r="B86" s="48" t="str">
        <f ca="1"/>
        <v xml:space="preserve">Kit televisión satelital </v>
      </c>
      <c r="C86" s="48" t="str">
        <f ca="1"/>
        <v>G/10</v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ca="1" si="2"/>
        <v>HERRAMIENTAS, IMPLEMENTOS Y UTENSILIOS</v>
      </c>
    </row>
    <row r="87" spans="1:19">
      <c r="A87" s="48" t="str">
        <f ca="1"/>
        <v>HERRAMIENTAS, IMPLEMENTOS Y UTENSILIOS</v>
      </c>
      <c r="B87" s="48" t="str">
        <f ca="1"/>
        <v>Kit video portero</v>
      </c>
      <c r="C87" s="48" t="str">
        <f ca="1"/>
        <v>G/10</v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ca="1" si="2"/>
        <v>HERRAMIENTAS, IMPLEMENTOS Y UTENSILIOS</v>
      </c>
    </row>
    <row r="88" spans="1:19">
      <c r="A88" s="48" t="str">
        <f ca="1"/>
        <v>HERRAMIENTAS, IMPLEMENTOS Y UTENSILIOS</v>
      </c>
      <c r="B88" s="48" t="str">
        <f ca="1"/>
        <v>Linterna inspeccion de fibra óptica</v>
      </c>
      <c r="C88" s="48" t="str">
        <f ca="1"/>
        <v>E</v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ca="1" si="2"/>
        <v>HERRAMIENTAS, IMPLEMENTOS Y UTENSILIOS</v>
      </c>
    </row>
    <row r="89" spans="1:19">
      <c r="A89" s="48" t="str">
        <f ca="1"/>
        <v>HERRAMIENTAS, IMPLEMENTOS Y UTENSILIOS</v>
      </c>
      <c r="B89" s="48" t="str">
        <f ca="1"/>
        <v xml:space="preserve">Martillo </v>
      </c>
      <c r="C89" s="48" t="str">
        <f ca="1"/>
        <v>G/5</v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ca="1" si="2"/>
        <v>HERRAMIENTAS, IMPLEMENTOS Y UTENSILIOS</v>
      </c>
    </row>
    <row r="90" spans="1:19">
      <c r="A90" s="48" t="str">
        <f ca="1"/>
        <v>HERRAMIENTAS, IMPLEMENTOS Y UTENSILIOS</v>
      </c>
      <c r="B90" s="48" t="str">
        <f ca="1"/>
        <v>Mufa de fibra óptica</v>
      </c>
      <c r="C90" s="48" t="str">
        <f ca="1"/>
        <v>G/10</v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ca="1" si="2"/>
        <v>HERRAMIENTAS, IMPLEMENTOS Y UTENSILIOS</v>
      </c>
    </row>
    <row r="91" spans="1:19">
      <c r="A91" s="48" t="str">
        <f ca="1"/>
        <v>HERRAMIENTAS, IMPLEMENTOS Y UTENSILIOS</v>
      </c>
      <c r="B91" s="48" t="str">
        <f ca="1"/>
        <v>Mufa telefónica</v>
      </c>
      <c r="C91" s="48" t="str">
        <f ca="1"/>
        <v>G/10</v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ca="1" si="2"/>
        <v>HERRAMIENTAS, IMPLEMENTOS Y UTENSILIOS</v>
      </c>
    </row>
    <row r="92" spans="1:19">
      <c r="A92" s="48" t="str">
        <f ca="1"/>
        <v>HERRAMIENTAS, IMPLEMENTOS Y UTENSILIOS</v>
      </c>
      <c r="B92" s="48" t="str">
        <f ca="1"/>
        <v>Nodo óptico</v>
      </c>
      <c r="C92" s="48" t="str">
        <f ca="1"/>
        <v>E</v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ca="1" si="2"/>
        <v>HERRAMIENTAS, IMPLEMENTOS Y UTENSILIOS</v>
      </c>
    </row>
    <row r="93" spans="1:19">
      <c r="A93" s="48" t="str">
        <f ca="1"/>
        <v>HERRAMIENTAS, IMPLEMENTOS Y UTENSILIOS</v>
      </c>
      <c r="B93" s="48" t="str">
        <f ca="1"/>
        <v>Pistola de calor</v>
      </c>
      <c r="C93" s="48" t="str">
        <f ca="1"/>
        <v>G/10</v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ca="1" si="2"/>
        <v>HERRAMIENTAS, IMPLEMENTOS Y UTENSILIOS</v>
      </c>
    </row>
    <row r="94" spans="1:19">
      <c r="A94" s="48" t="str">
        <f ca="1"/>
        <v>HERRAMIENTAS, IMPLEMENTOS Y UTENSILIOS</v>
      </c>
      <c r="B94" s="48" t="str">
        <f ca="1"/>
        <v xml:space="preserve">Ponchadora para cable UTP </v>
      </c>
      <c r="C94" s="48" t="str">
        <f ca="1"/>
        <v>G/2</v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ca="1" si="2"/>
        <v>HERRAMIENTAS, IMPLEMENTOS Y UTENSILIOS</v>
      </c>
    </row>
    <row r="95" spans="1:19">
      <c r="A95" s="48" t="str">
        <f ca="1"/>
        <v>HERRAMIENTAS, IMPLEMENTOS Y UTENSILIOS</v>
      </c>
      <c r="B95" s="48" t="str">
        <f ca="1"/>
        <v>Porta cautín</v>
      </c>
      <c r="C95" s="48" t="str">
        <f ca="1"/>
        <v>G/2</v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ca="1" si="2"/>
        <v>HERRAMIENTAS, IMPLEMENTOS Y UTENSILIOS</v>
      </c>
    </row>
    <row r="96" spans="1:19">
      <c r="A96" s="48" t="str">
        <f ca="1"/>
        <v>HERRAMIENTAS, IMPLEMENTOS Y UTENSILIOS</v>
      </c>
      <c r="B96" s="48" t="str">
        <f ca="1"/>
        <v>Rack de piso con bastidor</v>
      </c>
      <c r="C96" s="48" t="str">
        <f ca="1"/>
        <v>E</v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ca="1" si="2"/>
        <v>HERRAMIENTAS, IMPLEMENTOS Y UTENSILIOS</v>
      </c>
    </row>
    <row r="97" spans="1:19">
      <c r="A97" s="48" t="str">
        <f ca="1"/>
        <v>HERRAMIENTAS, IMPLEMENTOS Y UTENSILIOS</v>
      </c>
      <c r="B97" s="48" t="str">
        <f ca="1"/>
        <v>Set de alicates</v>
      </c>
      <c r="C97" s="48" t="str">
        <f ca="1"/>
        <v>G/2</v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ca="1" si="2"/>
        <v>HERRAMIENTAS, IMPLEMENTOS Y UTENSILIOS</v>
      </c>
    </row>
    <row r="98" spans="1:19">
      <c r="A98" s="48" t="str">
        <f ca="1"/>
        <v>HERRAMIENTAS, IMPLEMENTOS Y UTENSILIOS</v>
      </c>
      <c r="B98" s="48" t="str">
        <f ca="1"/>
        <v>Set de destornilladores cruz</v>
      </c>
      <c r="C98" s="48" t="str">
        <f ca="1"/>
        <v>G/2</v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ca="1" si="2"/>
        <v>HERRAMIENTAS, IMPLEMENTOS Y UTENSILIOS</v>
      </c>
    </row>
    <row r="99" spans="1:19">
      <c r="A99" s="48" t="str">
        <f ca="1"/>
        <v>HERRAMIENTAS, IMPLEMENTOS Y UTENSILIOS</v>
      </c>
      <c r="B99" s="48" t="str">
        <f ca="1"/>
        <v xml:space="preserve">Set de destornilladores paleta </v>
      </c>
      <c r="C99" s="48" t="str">
        <f ca="1"/>
        <v>G/2</v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ca="1" si="2"/>
        <v>HERRAMIENTAS, IMPLEMENTOS Y UTENSILIOS</v>
      </c>
    </row>
    <row r="100" spans="1:19">
      <c r="A100" s="48" t="str">
        <f ca="1"/>
        <v>HERRAMIENTAS, IMPLEMENTOS Y UTENSILIOS</v>
      </c>
      <c r="B100" s="48" t="str">
        <f ca="1"/>
        <v>Set de destornilladores perilleros</v>
      </c>
      <c r="C100" s="48" t="str">
        <f ca="1"/>
        <v>G/2</v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ca="1" si="2"/>
        <v>HERRAMIENTAS, IMPLEMENTOS Y UTENSILIOS</v>
      </c>
    </row>
    <row r="101" spans="1:19">
      <c r="A101" s="48" t="str">
        <f ca="1"/>
        <v>HERRAMIENTAS, IMPLEMENTOS Y UTENSILIOS</v>
      </c>
      <c r="B101" s="48" t="str">
        <f ca="1"/>
        <v>Set de llaves</v>
      </c>
      <c r="C101" s="48" t="str">
        <f ca="1"/>
        <v>G/2</v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ca="1" si="2"/>
        <v>HERRAMIENTAS, IMPLEMENTOS Y UTENSILIOS</v>
      </c>
    </row>
    <row r="102" spans="1:19">
      <c r="A102" s="48" t="str">
        <f ca="1"/>
        <v>HERRAMIENTAS, IMPLEMENTOS Y UTENSILIOS</v>
      </c>
      <c r="B102" s="48" t="str">
        <f ca="1"/>
        <v>Sopladora</v>
      </c>
      <c r="C102" s="48" t="str">
        <f ca="1"/>
        <v>G/10</v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ca="1" si="2"/>
        <v>HERRAMIENTAS, IMPLEMENTOS Y UTENSILIOS</v>
      </c>
    </row>
    <row r="103" spans="1:19">
      <c r="A103" s="48" t="str">
        <f ca="1"/>
        <v>HERRAMIENTAS, IMPLEMENTOS Y UTENSILIOS</v>
      </c>
      <c r="B103" s="48" t="str">
        <f ca="1"/>
        <v>Soporte regleta Krone</v>
      </c>
      <c r="C103" s="48" t="str">
        <f ca="1"/>
        <v>G/2</v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ca="1" si="2"/>
        <v>HERRAMIENTAS, IMPLEMENTOS Y UTENSILIOS</v>
      </c>
    </row>
    <row r="104" spans="1:19">
      <c r="A104" s="48" t="str">
        <f ca="1"/>
        <v>HERRAMIENTAS, IMPLEMENTOS Y UTENSILIOS</v>
      </c>
      <c r="B104" s="48" t="str">
        <f ca="1"/>
        <v>Taladro portátil para brocas de 0,1-13 mm</v>
      </c>
      <c r="C104" s="48" t="str">
        <f ca="1"/>
        <v>G/5</v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ca="1" si="2"/>
        <v>HERRAMIENTAS, IMPLEMENTOS Y UTENSILIOS</v>
      </c>
    </row>
    <row r="105" spans="1:19">
      <c r="A105" s="48" t="str">
        <f ca="1"/>
        <v>MATERIAL INTERACTIVO (DIDÁCTICO)</v>
      </c>
      <c r="B105" s="48" t="str">
        <f ca="1"/>
        <v>Computadores</v>
      </c>
      <c r="C105" s="48" t="str">
        <f ca="1"/>
        <v>G/2</v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ca="1" si="2"/>
        <v>MATERIAL INTERACTIVO (DIDÁCTICO)</v>
      </c>
    </row>
    <row r="106" spans="1:19">
      <c r="A106" s="48" t="str">
        <f ca="1"/>
        <v>MATERIAL INTERACTIVO (DIDÁCTICO)</v>
      </c>
      <c r="B106" s="48" t="str">
        <f ca="1"/>
        <v>Convención binario, decimal, xexagecimal</v>
      </c>
      <c r="C106" s="48" t="str">
        <f ca="1"/>
        <v>G/5</v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ca="1" si="2"/>
        <v>MATERIAL INTERACTIVO (DIDÁCTICO)</v>
      </c>
    </row>
    <row r="107" spans="1:19">
      <c r="A107" s="48" t="str">
        <f ca="1"/>
        <v>MATERIAL INTERACTIVO (DIDÁCTICO)</v>
      </c>
      <c r="B107" s="48" t="str">
        <f ca="1"/>
        <v xml:space="preserve">Postación </v>
      </c>
      <c r="C107" s="48" t="str">
        <f ca="1"/>
        <v>E</v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ca="1" si="2"/>
        <v>MATERIAL INTERACTIVO (DIDÁCTICO)</v>
      </c>
    </row>
    <row r="108" spans="1:19">
      <c r="A108" s="48" t="str">
        <f ca="1"/>
        <v>SOFTWARE</v>
      </c>
      <c r="B108" s="48" t="str">
        <f ca="1"/>
        <v>Google Earth</v>
      </c>
      <c r="C108" s="48" t="str">
        <f ca="1"/>
        <v>E</v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ca="1" si="2"/>
        <v>SOFTWARE</v>
      </c>
    </row>
    <row r="109" spans="1:19">
      <c r="A109" s="48" t="str">
        <f ca="1"/>
        <v>SOFTWARE</v>
      </c>
      <c r="B109" s="48" t="str">
        <f ca="1"/>
        <v>Radio mobile</v>
      </c>
      <c r="C109" s="48" t="str">
        <f ca="1"/>
        <v>E</v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ca="1" si="2"/>
        <v>SOFTWARE</v>
      </c>
    </row>
    <row r="110" spans="1:19">
      <c r="A110" s="48" t="str">
        <f ca="1"/>
        <v>SOFTWARE</v>
      </c>
      <c r="B110" s="48" t="str">
        <f ca="1"/>
        <v>Xirio</v>
      </c>
      <c r="C110" s="48" t="str">
        <f ca="1"/>
        <v>E</v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ca="1" si="2"/>
        <v>SOFTWARE</v>
      </c>
    </row>
    <row r="111" spans="1:19">
      <c r="A111" s="48" t="str">
        <f>IFERROR(VLOOKUP(B111,'equip ESPE'!$B$2:$D$101,3,0),"")</f>
        <v/>
      </c>
      <c r="B111" s="40"/>
      <c r="C111" s="48" t="str">
        <f>IFERROR(VLOOKUP(B111,'equip ESPE'!$B$2:$D$101,2,0),"")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ESPE'!$B$2:$D$101,3,0),"")</f>
        <v/>
      </c>
      <c r="B112" s="40"/>
      <c r="C112" s="48" t="str">
        <f>IFERROR(VLOOKUP(B112,'equip ESPE'!$B$2:$D$101,2,0),"")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ESPE'!$B$2:$D$101,3,0),"")</f>
        <v/>
      </c>
      <c r="B113" s="40"/>
      <c r="C113" s="48" t="str">
        <f>IFERROR(VLOOKUP(B113,'equip ESPE'!$B$2:$D$101,2,0),"")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ESPE'!$B$2:$D$101,3,0),"")</f>
        <v/>
      </c>
      <c r="B114" s="40"/>
      <c r="C114" s="48" t="str">
        <f>IFERROR(VLOOKUP(B114,'equip ESPE'!$B$2:$D$101,2,0),"")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ESPE'!$B$2:$D$101,3,0),"")</f>
        <v/>
      </c>
      <c r="B115" s="40"/>
      <c r="C115" s="48" t="str">
        <f>IFERROR(VLOOKUP(B115,'equip ESPE'!$B$2:$D$101,2,0),"")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ESPE'!$B$2:$D$101,3,0),"")</f>
        <v/>
      </c>
      <c r="B116" s="40"/>
      <c r="C116" s="48" t="str">
        <f>IFERROR(VLOOKUP(B116,'equip ESPE'!$B$2:$D$101,2,0),"")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ESPE'!$B$2:$D$101,3,0),"")</f>
        <v/>
      </c>
      <c r="B117" s="40"/>
      <c r="C117" s="48" t="str">
        <f>IFERROR(VLOOKUP(B117,'equip ESPE'!$B$2:$D$101,2,0),"")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ESPE'!$B$2:$D$101,3,0),"")</f>
        <v/>
      </c>
      <c r="B118" s="40"/>
      <c r="C118" s="48" t="str">
        <f>IFERROR(VLOOKUP(B118,'equip ESPE'!$B$2:$D$101,2,0),"")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ESPE'!$B$2:$D$101,3,0),"")</f>
        <v/>
      </c>
      <c r="B119" s="40"/>
      <c r="C119" s="48" t="str">
        <f>IFERROR(VLOOKUP(B119,'equip ESPE'!$B$2:$D$101,2,0),"")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ESPE'!$B$2:$D$101,3,0),"")</f>
        <v/>
      </c>
      <c r="B120" s="40"/>
      <c r="C120" s="48" t="str">
        <f>IFERROR(VLOOKUP(B120,'equip ESPE'!$B$2:$D$101,2,0),"")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ESPE'!$B$2:$D$101,3,0),"")</f>
        <v/>
      </c>
      <c r="B121" s="40"/>
      <c r="C121" s="48" t="str">
        <f>IFERROR(VLOOKUP(B121,'equip ESPE'!$B$2:$D$101,2,0),"")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ESPE'!$B$2:$D$101,3,0),"")</f>
        <v/>
      </c>
      <c r="B122" s="40"/>
      <c r="C122" s="48" t="str">
        <f>IFERROR(VLOOKUP(B122,'equip ESPE'!$B$2:$D$101,2,0),"")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ESPE'!$B$2:$D$101,3,0),"")</f>
        <v/>
      </c>
      <c r="B123" s="40"/>
      <c r="C123" s="48" t="str">
        <f>IFERROR(VLOOKUP(B123,'equip ESPE'!$B$2:$D$101,2,0),"")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ESPE'!$B$2:$D$101,3,0),"")</f>
        <v/>
      </c>
      <c r="B124" s="40"/>
      <c r="C124" s="48" t="str">
        <f>IFERROR(VLOOKUP(B124,'equip ESPE'!$B$2:$D$101,2,0),"")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ESPE'!$B$2:$D$101,3,0),"")</f>
        <v/>
      </c>
      <c r="B125" s="40"/>
      <c r="C125" s="48" t="str">
        <f>IFERROR(VLOOKUP(B125,'equip ESPE'!$B$2:$D$101,2,0),"")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ESPE'!$B$2:$D$101,3,0),"")</f>
        <v/>
      </c>
      <c r="B126" s="40"/>
      <c r="C126" s="48" t="str">
        <f>IFERROR(VLOOKUP(B126,'equip ESPE'!$B$2:$D$101,2,0),"")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ESPE'!$B$2:$D$101,3,0),"")</f>
        <v/>
      </c>
      <c r="B127" s="40"/>
      <c r="C127" s="48" t="str">
        <f>IFERROR(VLOOKUP(B127,'equip ESPE'!$B$2:$D$101,2,0),"")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ESPE'!$B$2:$D$101,3,0),"")</f>
        <v/>
      </c>
      <c r="B128" s="40"/>
      <c r="C128" s="48" t="str">
        <f>IFERROR(VLOOKUP(B128,'equip ESPE'!$B$2:$D$101,2,0),"")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ESPE'!$B$2:$D$101,3,0),"")</f>
        <v/>
      </c>
      <c r="B129" s="40"/>
      <c r="C129" s="48" t="str">
        <f>IFERROR(VLOOKUP(B129,'equip ESPE'!$B$2:$D$101,2,0),"")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ESPE'!$B$2:$D$101,3,0),"")</f>
        <v/>
      </c>
      <c r="B130" s="40"/>
      <c r="C130" s="48" t="str">
        <f>IFERROR(VLOOKUP(B130,'equip ESPE'!$B$2:$D$101,2,0),"")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ESPE'!$B$2:$D$101,3,0),"")</f>
        <v/>
      </c>
      <c r="B131" s="40"/>
      <c r="C131" s="48" t="str">
        <f>IFERROR(VLOOKUP(B131,'equip ESPE'!$B$2:$D$101,2,0),"")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ESPE'!$B$2:$D$101,3,0),"")</f>
        <v/>
      </c>
      <c r="B132" s="40"/>
      <c r="C132" s="48" t="str">
        <f>IFERROR(VLOOKUP(B132,'equip ESPE'!$B$2:$D$101,2,0),"")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ESPE'!$B$2:$D$101,3,0),"")</f>
        <v/>
      </c>
      <c r="B133" s="40"/>
      <c r="C133" s="48" t="str">
        <f>IFERROR(VLOOKUP(B133,'equip ESPE'!$B$2:$D$101,2,0),"")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ESPE'!$B$2:$D$101,3,0),"")</f>
        <v/>
      </c>
      <c r="B134" s="40"/>
      <c r="C134" s="48" t="str">
        <f>IFERROR(VLOOKUP(B134,'equip ESPE'!$B$2:$D$101,2,0),"")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ESPE'!$B$2:$D$101,3,0),"")</f>
        <v/>
      </c>
      <c r="B135" s="40"/>
      <c r="C135" s="48" t="str">
        <f>IFERROR(VLOOKUP(B135,'equip ESPE'!$B$2:$D$101,2,0),"")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ESPE'!$B$2:$D$101,3,0),"")</f>
        <v/>
      </c>
      <c r="B136" s="40"/>
      <c r="C136" s="48" t="str">
        <f>IFERROR(VLOOKUP(B136,'equip ESPE'!$B$2:$D$101,2,0),"")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ESPE'!$B$2:$D$101,3,0),"")</f>
        <v/>
      </c>
      <c r="B137" s="40"/>
      <c r="C137" s="48" t="str">
        <f>IFERROR(VLOOKUP(B137,'equip ESPE'!$B$2:$D$101,2,0),"")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ESPE'!$B$2:$D$101,3,0),"")</f>
        <v/>
      </c>
      <c r="B138" s="40"/>
      <c r="C138" s="48" t="str">
        <f>IFERROR(VLOOKUP(B138,'equip ESPE'!$B$2:$D$101,2,0),"")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ESPE'!$B$2:$D$101,3,0),"")</f>
        <v/>
      </c>
      <c r="B139" s="40"/>
      <c r="C139" s="48" t="str">
        <f>IFERROR(VLOOKUP(B139,'equip ESPE'!$B$2:$D$101,2,0),"")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ESPE'!$B$2:$D$101,3,0),"")</f>
        <v/>
      </c>
      <c r="B140" s="40"/>
      <c r="C140" s="48" t="str">
        <f>IFERROR(VLOOKUP(B140,'equip ESPE'!$B$2:$D$101,2,0),"")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ESPE'!$B$2:$D$101,3,0),"")</f>
        <v/>
      </c>
      <c r="B141" s="40"/>
      <c r="C141" s="48" t="str">
        <f>IFERROR(VLOOKUP(B141,'equip ESPE'!$B$2:$D$101,2,0),"")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ESPE'!$B$2:$D$101,3,0),"")</f>
        <v/>
      </c>
      <c r="B142" s="40"/>
      <c r="C142" s="48" t="str">
        <f>IFERROR(VLOOKUP(B142,'equip ESPE'!$B$2:$D$101,2,0),"")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ESPE'!$B$2:$D$101,3,0),"")</f>
        <v/>
      </c>
      <c r="B143" s="40"/>
      <c r="C143" s="48" t="str">
        <f>IFERROR(VLOOKUP(B143,'equip ESPE'!$B$2:$D$101,2,0),"")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ESPE'!$B$2:$D$101,3,0),"")</f>
        <v/>
      </c>
      <c r="B144" s="40"/>
      <c r="C144" s="48" t="str">
        <f>IFERROR(VLOOKUP(B144,'equip ESPE'!$B$2:$D$101,2,0),"")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ESPE'!$B$2:$D$101,3,0),"")</f>
        <v/>
      </c>
      <c r="B145" s="40"/>
      <c r="C145" s="48" t="str">
        <f>IFERROR(VLOOKUP(B145,'equip ESPE'!$B$2:$D$101,2,0),"")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ESPE'!$B$2:$D$101,3,0),"")</f>
        <v/>
      </c>
      <c r="B146" s="40"/>
      <c r="C146" s="48" t="str">
        <f>IFERROR(VLOOKUP(B146,'equip ESPE'!$B$2:$D$101,2,0),"")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ESPE'!$B$2:$D$101,3,0),"")</f>
        <v/>
      </c>
      <c r="B147" s="40"/>
      <c r="C147" s="48" t="str">
        <f>IFERROR(VLOOKUP(B147,'equip ESPE'!$B$2:$D$101,2,0),"")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ESPE'!$B$2:$D$101,3,0),"")</f>
        <v/>
      </c>
      <c r="B148" s="40"/>
      <c r="C148" s="48" t="str">
        <f>IFERROR(VLOOKUP(B148,'equip ESPE'!$B$2:$D$101,2,0),"")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ESPE'!$B$2:$D$101,3,0),"")</f>
        <v/>
      </c>
      <c r="B149" s="40"/>
      <c r="C149" s="48" t="str">
        <f>IFERROR(VLOOKUP(B149,'equip ESPE'!$B$2:$D$101,2,0),"")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ESPE'!$B$2:$D$101,3,0),"")</f>
        <v/>
      </c>
      <c r="B150" s="40"/>
      <c r="C150" s="48" t="str">
        <f>IFERROR(VLOOKUP(B150,'equip ESPE'!$B$2:$D$101,2,0),"")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ESPE'!$B$2:$D$101,3,0),"")</f>
        <v/>
      </c>
      <c r="B151" s="40"/>
      <c r="C151" s="48" t="str">
        <f>IFERROR(VLOOKUP(B151,'equip ESPE'!$B$2:$D$101,2,0),"")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ESPE'!$B$2:$D$101,3,0),"")</f>
        <v/>
      </c>
      <c r="B152" s="40"/>
      <c r="C152" s="48" t="str">
        <f>IFERROR(VLOOKUP(B152,'equip ESPE'!$B$2:$D$101,2,0),"")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ESPE'!$B$2:$D$101,3,0),"")</f>
        <v/>
      </c>
      <c r="B153" s="40"/>
      <c r="C153" s="48" t="str">
        <f>IFERROR(VLOOKUP(B153,'equip ESPE'!$B$2:$D$101,2,0),"")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ESPE'!$B$2:$D$101,3,0),"")</f>
        <v/>
      </c>
      <c r="B154" s="40"/>
      <c r="C154" s="48" t="str">
        <f>IFERROR(VLOOKUP(B154,'equip ESPE'!$B$2:$D$101,2,0),"")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ESPE'!$B$2:$D$101,3,0),"")</f>
        <v/>
      </c>
      <c r="B155" s="40"/>
      <c r="C155" s="48" t="str">
        <f>IFERROR(VLOOKUP(B155,'equip ESPE'!$B$2:$D$101,2,0),"")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ESPE'!$B$2:$D$101,3,0),"")</f>
        <v/>
      </c>
      <c r="B156" s="40"/>
      <c r="C156" s="48" t="str">
        <f>IFERROR(VLOOKUP(B156,'equip ESPE'!$B$2:$D$101,2,0),"")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ESPE'!$B$2:$D$101,3,0),"")</f>
        <v/>
      </c>
      <c r="B157" s="40"/>
      <c r="C157" s="48" t="str">
        <f>IFERROR(VLOOKUP(B157,'equip ESPE'!$B$2:$D$101,2,0),"")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ESPE'!$B$2:$D$101,3,0),"")</f>
        <v/>
      </c>
      <c r="B158" s="40"/>
      <c r="C158" s="48" t="str">
        <f>IFERROR(VLOOKUP(B158,'equip ESPE'!$B$2:$D$101,2,0),"")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ESPE'!$B$2:$D$101,3,0),"")</f>
        <v/>
      </c>
      <c r="B159" s="40"/>
      <c r="C159" s="48" t="str">
        <f>IFERROR(VLOOKUP(B159,'equip ESPE'!$B$2:$D$101,2,0),"")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ESPE'!$B$2:$D$101,3,0),"")</f>
        <v/>
      </c>
      <c r="B160" s="40"/>
      <c r="C160" s="48" t="str">
        <f>IFERROR(VLOOKUP(B160,'equip ESPE'!$B$2:$D$101,2,0),"")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ESPE'!$B$2:$D$101,3,0),"")</f>
        <v/>
      </c>
      <c r="B161" s="40"/>
      <c r="C161" s="48" t="str">
        <f>IFERROR(VLOOKUP(B161,'equip ESPE'!$B$2:$D$101,2,0),"")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ESPE'!$B$2:$D$101,3,0),"")</f>
        <v/>
      </c>
      <c r="B162" s="40"/>
      <c r="C162" s="48" t="str">
        <f>IFERROR(VLOOKUP(B162,'equip ESPE'!$B$2:$D$101,2,0),"")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ESPE'!$B$2:$D$101,3,0),"")</f>
        <v/>
      </c>
      <c r="B163" s="40"/>
      <c r="C163" s="48" t="str">
        <f>IFERROR(VLOOKUP(B163,'equip ESPE'!$B$2:$D$101,2,0),"")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ESPE'!$B$2:$D$101,3,0),"")</f>
        <v/>
      </c>
      <c r="B164" s="40"/>
      <c r="C164" s="48" t="str">
        <f>IFERROR(VLOOKUP(B164,'equip ESPE'!$B$2:$D$101,2,0),"")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ESPE'!$B$2:$D$101,3,0),"")</f>
        <v/>
      </c>
      <c r="B165" s="40"/>
      <c r="C165" s="48" t="str">
        <f>IFERROR(VLOOKUP(B165,'equip ESPE'!$B$2:$D$101,2,0),"")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ESPE'!$B$2:$D$101,3,0),"")</f>
        <v/>
      </c>
      <c r="B166" s="40"/>
      <c r="C166" s="48" t="str">
        <f>IFERROR(VLOOKUP(B166,'equip ESPE'!$B$2:$D$101,2,0),"")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ESPE'!$B$2:$D$101,3,0),"")</f>
        <v/>
      </c>
      <c r="B167" s="40"/>
      <c r="C167" s="48" t="str">
        <f>IFERROR(VLOOKUP(B167,'equip ESPE'!$B$2:$D$101,2,0),"")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ESPE'!$B$2:$D$101,3,0),"")</f>
        <v/>
      </c>
      <c r="B168" s="40"/>
      <c r="C168" s="48" t="str">
        <f>IFERROR(VLOOKUP(B168,'equip ESPE'!$B$2:$D$101,2,0),"")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ESPE'!$B$2:$D$101,3,0),"")</f>
        <v/>
      </c>
      <c r="B169" s="40"/>
      <c r="C169" s="48" t="str">
        <f>IFERROR(VLOOKUP(B169,'equip ESPE'!$B$2:$D$101,2,0),"")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ESPE'!$B$2:$D$101,3,0),"")</f>
        <v/>
      </c>
      <c r="B170" s="40"/>
      <c r="C170" s="48" t="str">
        <f>IFERROR(VLOOKUP(B170,'equip ESPE'!$B$2:$D$101,2,0),"")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ESPE'!$B$2:$D$101,3,0),"")</f>
        <v/>
      </c>
      <c r="B171" s="40"/>
      <c r="C171" s="48" t="str">
        <f>IFERROR(VLOOKUP(B171,'equip ESPE'!$B$2:$D$101,2,0),"")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ESPE'!$B$2:$D$101,3,0),"")</f>
        <v/>
      </c>
      <c r="B172" s="40"/>
      <c r="C172" s="48" t="str">
        <f>IFERROR(VLOOKUP(B172,'equip ESPE'!$B$2:$D$101,2,0),"")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ESPE'!$B$2:$D$101,3,0),"")</f>
        <v/>
      </c>
      <c r="B173" s="40"/>
      <c r="C173" s="48" t="str">
        <f>IFERROR(VLOOKUP(B173,'equip ESPE'!$B$2:$D$101,2,0),"")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ESPE'!$B$2:$D$101,3,0),"")</f>
        <v/>
      </c>
      <c r="B174" s="40"/>
      <c r="C174" s="48" t="str">
        <f>IFERROR(VLOOKUP(B174,'equip ESPE'!$B$2:$D$101,2,0),"")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ESPE'!$B$2:$D$101,3,0),"")</f>
        <v/>
      </c>
      <c r="B175" s="40"/>
      <c r="C175" s="48" t="str">
        <f>IFERROR(VLOOKUP(B175,'equip ESPE'!$B$2:$D$101,2,0),"")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ESPE'!$B$2:$D$101,3,0),"")</f>
        <v/>
      </c>
      <c r="B176" s="40"/>
      <c r="C176" s="48" t="str">
        <f>IFERROR(VLOOKUP(B176,'equip ESPE'!$B$2:$D$101,2,0),"")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ESPE'!$B$2:$D$101,3,0),"")</f>
        <v/>
      </c>
      <c r="B177" s="40"/>
      <c r="C177" s="48" t="str">
        <f>IFERROR(VLOOKUP(B177,'equip ESPE'!$B$2:$D$101,2,0),"")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ESPE'!$B$2:$D$101,3,0),"")</f>
        <v/>
      </c>
      <c r="B178" s="40"/>
      <c r="C178" s="48" t="str">
        <f>IFERROR(VLOOKUP(B178,'equip ESPE'!$B$2:$D$101,2,0),"")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ESPE'!$B$2:$D$101,3,0),"")</f>
        <v/>
      </c>
      <c r="B179" s="40"/>
      <c r="C179" s="48" t="str">
        <f>IFERROR(VLOOKUP(B179,'equip ESPE'!$B$2:$D$101,2,0),"")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ESPE'!$B$2:$D$101,3,0),"")</f>
        <v/>
      </c>
      <c r="B180" s="40"/>
      <c r="C180" s="48" t="str">
        <f>IFERROR(VLOOKUP(B180,'equip ESPE'!$B$2:$D$101,2,0),"")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ESPE'!$B$2:$D$101,3,0),"")</f>
        <v/>
      </c>
      <c r="B181" s="40"/>
      <c r="C181" s="48" t="str">
        <f>IFERROR(VLOOKUP(B181,'equip ESPE'!$B$2:$D$101,2,0),"")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ESPE'!$B$2:$D$101,3,0),"")</f>
        <v/>
      </c>
      <c r="B182" s="40"/>
      <c r="C182" s="48" t="str">
        <f>IFERROR(VLOOKUP(B182,'equip ESPE'!$B$2:$D$101,2,0),"")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ESPE'!$B$2:$D$101,3,0),"")</f>
        <v/>
      </c>
      <c r="B183" s="40"/>
      <c r="C183" s="48" t="str">
        <f>IFERROR(VLOOKUP(B183,'equip ESPE'!$B$2:$D$101,2,0),"")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ESPE'!$B$2:$D$101,3,0),"")</f>
        <v/>
      </c>
      <c r="B184" s="40"/>
      <c r="C184" s="48" t="str">
        <f>IFERROR(VLOOKUP(B184,'equip ESPE'!$B$2:$D$101,2,0),"")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ESPE'!$B$2:$D$101,3,0),"")</f>
        <v/>
      </c>
      <c r="B185" s="40"/>
      <c r="C185" s="48" t="str">
        <f>IFERROR(VLOOKUP(B185,'equip ESPE'!$B$2:$D$101,2,0),"")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ESPE'!$B$2:$D$101,3,0),"")</f>
        <v/>
      </c>
      <c r="B186" s="40"/>
      <c r="C186" s="48" t="str">
        <f>IFERROR(VLOOKUP(B186,'equip ESPE'!$B$2:$D$101,2,0),"")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ESPE'!$B$2:$D$101,3,0),"")</f>
        <v/>
      </c>
      <c r="B187" s="40"/>
      <c r="C187" s="48" t="str">
        <f>IFERROR(VLOOKUP(B187,'equip ESPE'!$B$2:$D$101,2,0),"")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ESPE'!$B$2:$D$101,3,0),"")</f>
        <v/>
      </c>
      <c r="B188" s="40"/>
      <c r="C188" s="48" t="str">
        <f>IFERROR(VLOOKUP(B188,'equip ESPE'!$B$2:$D$101,2,0),"")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ESPE'!$B$2:$D$101,3,0),"")</f>
        <v/>
      </c>
      <c r="B189" s="40"/>
      <c r="C189" s="48" t="str">
        <f>IFERROR(VLOOKUP(B189,'equip ESPE'!$B$2:$D$101,2,0),"")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ESPE'!$B$2:$D$101,3,0),"")</f>
        <v/>
      </c>
      <c r="B190" s="40"/>
      <c r="C190" s="48" t="str">
        <f>IFERROR(VLOOKUP(B190,'equip ESPE'!$B$2:$D$101,2,0),"")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ESPE'!$B$2:$D$101,3,0),"")</f>
        <v/>
      </c>
      <c r="B191" s="40"/>
      <c r="C191" s="48" t="str">
        <f>IFERROR(VLOOKUP(B191,'equip ESPE'!$B$2:$D$101,2,0),"")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ESPE'!$B$2:$D$101,3,0),"")</f>
        <v/>
      </c>
      <c r="B192" s="40"/>
      <c r="C192" s="48" t="str">
        <f>IFERROR(VLOOKUP(B192,'equip ESPE'!$B$2:$D$101,2,0),"")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ESPE'!$B$2:$D$101,3,0),"")</f>
        <v/>
      </c>
      <c r="B193" s="40"/>
      <c r="C193" s="48" t="str">
        <f>IFERROR(VLOOKUP(B193,'equip ESPE'!$B$2:$D$101,2,0),"")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ESPE'!$B$2:$D$101,3,0),"")</f>
        <v/>
      </c>
      <c r="B194" s="40"/>
      <c r="C194" s="48" t="str">
        <f>IFERROR(VLOOKUP(B194,'equip ESPE'!$B$2:$D$101,2,0),"")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ESPE'!$B$2:$D$101,3,0),"")</f>
        <v/>
      </c>
      <c r="B195" s="40"/>
      <c r="C195" s="48" t="str">
        <f>IFERROR(VLOOKUP(B195,'equip ESPE'!$B$2:$D$101,2,0),"")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ESPE'!$B$2:$D$101,3,0),"")</f>
        <v/>
      </c>
      <c r="B196" s="40"/>
      <c r="C196" s="48" t="str">
        <f>IFERROR(VLOOKUP(B196,'equip ESPE'!$B$2:$D$101,2,0),"")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ESPE'!$B$2:$D$101,3,0),"")</f>
        <v/>
      </c>
      <c r="B197" s="40"/>
      <c r="C197" s="48" t="str">
        <f>IFERROR(VLOOKUP(B197,'equip ESPE'!$B$2:$D$101,2,0),"")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ESPE'!$B$2:$D$101,3,0),"")</f>
        <v/>
      </c>
      <c r="B198" s="40"/>
      <c r="C198" s="48" t="str">
        <f>IFERROR(VLOOKUP(B198,'equip ESPE'!$B$2:$D$101,2,0),"")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ESPE'!$B$2:$D$101,3,0),"")</f>
        <v/>
      </c>
      <c r="B199" s="40"/>
      <c r="C199" s="48" t="str">
        <f>IFERROR(VLOOKUP(B199,'equip ESPE'!$B$2:$D$101,2,0),"")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ESPE'!$B$2:$D$101,3,0),"")</f>
        <v/>
      </c>
      <c r="B200" s="40"/>
      <c r="C200" s="48" t="str">
        <f>IFERROR(VLOOKUP(B200,'equip ESPE'!$B$2:$D$101,2,0),"")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ESPE'!$B$2:$D$101,3,0),"")</f>
        <v/>
      </c>
      <c r="B201" s="40"/>
      <c r="C201" s="48" t="str">
        <f>IFERROR(VLOOKUP(B201,'equip ESPE'!$B$2:$D$101,2,0),"")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ESPE'!$B$2:$D$101,3,0),"")</f>
        <v/>
      </c>
      <c r="B202" s="40"/>
      <c r="C202" s="48" t="str">
        <f>IFERROR(VLOOKUP(B202,'equip ESPE'!$B$2:$D$101,2,0),"")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ESPE'!$B$2:$D$101,3,0),"")</f>
        <v/>
      </c>
      <c r="B203" s="40"/>
      <c r="C203" s="48" t="str">
        <f>IFERROR(VLOOKUP(B203,'equip ESPE'!$B$2:$D$101,2,0),"")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ESPE'!$B$2:$D$101,3,0),"")</f>
        <v/>
      </c>
      <c r="B204" s="40"/>
      <c r="C204" s="48" t="str">
        <f>IFERROR(VLOOKUP(B204,'equip ESPE'!$B$2:$D$101,2,0),"")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ESPE'!$B$2:$D$101,3,0),"")</f>
        <v/>
      </c>
      <c r="B205" s="40"/>
      <c r="C205" s="48" t="str">
        <f>IFERROR(VLOOKUP(B205,'equip ESPE'!$B$2:$D$101,2,0),"")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ESPE'!$B$2:$D$101,3,0),"")</f>
        <v/>
      </c>
      <c r="B206" s="40"/>
      <c r="C206" s="48" t="str">
        <f>IFERROR(VLOOKUP(B206,'equip ESPE'!$B$2:$D$101,2,0),"")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ESPE'!$B$2:$D$101,3,0),"")</f>
        <v/>
      </c>
      <c r="B207" s="40"/>
      <c r="C207" s="48" t="str">
        <f>IFERROR(VLOOKUP(B207,'equip ESPE'!$B$2:$D$101,2,0),"")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ESPE'!$B$2:$D$101,3,0),"")</f>
        <v/>
      </c>
      <c r="B208" s="40"/>
      <c r="C208" s="48" t="str">
        <f>IFERROR(VLOOKUP(B208,'equip ESPE'!$B$2:$D$101,2,0),"")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ESPE'!$B$2:$D$101,3,0),"")</f>
        <v/>
      </c>
      <c r="B209" s="40"/>
      <c r="C209" s="48" t="str">
        <f>IFERROR(VLOOKUP(B209,'equip ESPE'!$B$2:$D$101,2,0),"")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ESPE'!$B$2:$D$101,3,0),"")</f>
        <v/>
      </c>
      <c r="B210" s="40"/>
      <c r="C210" s="48" t="str">
        <f>IFERROR(VLOOKUP(B210,'equip ESPE'!$B$2:$D$101,2,0),"")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ESPE'!$B$2:$D$101,3,0),"")</f>
        <v/>
      </c>
      <c r="B211" s="40"/>
      <c r="C211" s="48" t="str">
        <f>IFERROR(VLOOKUP(B211,'equip ESPE'!$B$2:$D$101,2,0),"")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ESPE'!$B$2:$D$101,3,0),"")</f>
        <v/>
      </c>
      <c r="B212" s="40"/>
      <c r="C212" s="48" t="str">
        <f>IFERROR(VLOOKUP(B212,'equip ESPE'!$B$2:$D$101,2,0),"")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ESPE'!$B$2:$D$101,3,0),"")</f>
        <v/>
      </c>
      <c r="B213" s="40"/>
      <c r="C213" s="48" t="str">
        <f>IFERROR(VLOOKUP(B213,'equip ESPE'!$B$2:$D$101,2,0),"")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ESPE'!$B$2:$D$101,3,0),"")</f>
        <v/>
      </c>
      <c r="B214" s="40"/>
      <c r="C214" s="48" t="str">
        <f>IFERROR(VLOOKUP(B214,'equip ESPE'!$B$2:$D$101,2,0),"")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ESPE'!$B$2:$D$101,3,0),"")</f>
        <v/>
      </c>
      <c r="B215" s="40"/>
      <c r="C215" s="48" t="str">
        <f>IFERROR(VLOOKUP(B215,'equip ESPE'!$B$2:$D$101,2,0),"")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ESPE'!$B$2:$D$101,3,0),"")</f>
        <v/>
      </c>
      <c r="B216" s="40"/>
      <c r="C216" s="48" t="str">
        <f>IFERROR(VLOOKUP(B216,'equip ESPE'!$B$2:$D$101,2,0),"")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ESPE'!$B$2:$D$101,3,0),"")</f>
        <v/>
      </c>
      <c r="B217" s="40"/>
      <c r="C217" s="48" t="str">
        <f>IFERROR(VLOOKUP(B217,'equip ESPE'!$B$2:$D$101,2,0),"")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ESPE'!$B$2:$D$101,3,0),"")</f>
        <v/>
      </c>
      <c r="B218" s="40"/>
      <c r="C218" s="48" t="str">
        <f>IFERROR(VLOOKUP(B218,'equip ESPE'!$B$2:$D$101,2,0),"")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ESPE'!$B$2:$D$101,3,0),"")</f>
        <v/>
      </c>
      <c r="B219" s="40"/>
      <c r="C219" s="48" t="str">
        <f>IFERROR(VLOOKUP(B219,'equip ESPE'!$B$2:$D$101,2,0),"")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ESPE'!$B$2:$D$101,3,0),"")</f>
        <v/>
      </c>
      <c r="B220" s="40"/>
      <c r="C220" s="48" t="str">
        <f>IFERROR(VLOOKUP(B220,'equip ESPE'!$B$2:$D$101,2,0),"")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ESPE'!$B$2:$D$101,3,0),"")</f>
        <v/>
      </c>
      <c r="B221" s="40"/>
      <c r="C221" s="48" t="str">
        <f>IFERROR(VLOOKUP(B221,'equip ESPE'!$B$2:$D$101,2,0),"")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ESPE'!$B$2:$D$101,3,0),"")</f>
        <v/>
      </c>
      <c r="B222" s="40"/>
      <c r="C222" s="48" t="str">
        <f>IFERROR(VLOOKUP(B222,'equip ESPE'!$B$2:$D$101,2,0),"")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ESPE'!$B$2:$D$101,3,0),"")</f>
        <v/>
      </c>
      <c r="B223" s="40"/>
      <c r="C223" s="48" t="str">
        <f>IFERROR(VLOOKUP(B223,'equip ESPE'!$B$2:$D$101,2,0),"")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ESPE'!$B$2:$D$101,3,0),"")</f>
        <v/>
      </c>
      <c r="B224" s="40"/>
      <c r="C224" s="48" t="str">
        <f>IFERROR(VLOOKUP(B224,'equip ESPE'!$B$2:$D$101,2,0),"")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ESPE'!$B$2:$D$101,3,0),"")</f>
        <v/>
      </c>
      <c r="B225" s="40"/>
      <c r="C225" s="48" t="str">
        <f>IFERROR(VLOOKUP(B225,'equip ESPE'!$B$2:$D$101,2,0),"")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ESPE'!$B$2:$D$101,3,0),"")</f>
        <v/>
      </c>
      <c r="B226" s="40"/>
      <c r="C226" s="48" t="str">
        <f>IFERROR(VLOOKUP(B226,'equip ESPE'!$B$2:$D$101,2,0),"")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ESPE'!$B$2:$D$101,3,0),"")</f>
        <v/>
      </c>
      <c r="B227" s="40"/>
      <c r="C227" s="48" t="str">
        <f>IFERROR(VLOOKUP(B227,'equip ESPE'!$B$2:$D$101,2,0),"")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ESPE'!$B$2:$D$101,3,0),"")</f>
        <v/>
      </c>
      <c r="B228" s="40"/>
      <c r="C228" s="48" t="str">
        <f>IFERROR(VLOOKUP(B228,'equip ESPE'!$B$2:$D$101,2,0),"")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ESPE'!$B$2:$D$101,3,0),"")</f>
        <v/>
      </c>
      <c r="B229" s="40"/>
      <c r="C229" s="48" t="str">
        <f>IFERROR(VLOOKUP(B229,'equip ESPE'!$B$2:$D$101,2,0),"")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ESPE'!$B$2:$D$101,3,0),"")</f>
        <v/>
      </c>
      <c r="B230" s="40"/>
      <c r="C230" s="48" t="str">
        <f>IFERROR(VLOOKUP(B230,'equip ESPE'!$B$2:$D$101,2,0),"")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ESPE'!$B$2:$D$101,3,0),"")</f>
        <v/>
      </c>
      <c r="B231" s="40"/>
      <c r="C231" s="48" t="str">
        <f>IFERROR(VLOOKUP(B231,'equip ESPE'!$B$2:$D$101,2,0),"")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ESPE'!$B$2:$D$101,3,0),"")</f>
        <v/>
      </c>
      <c r="B232" s="40"/>
      <c r="C232" s="48" t="str">
        <f>IFERROR(VLOOKUP(B232,'equip ESPE'!$B$2:$D$101,2,0),"")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ESPE'!$B$2:$D$101,3,0),"")</f>
        <v/>
      </c>
      <c r="B233" s="40"/>
      <c r="C233" s="48" t="str">
        <f>IFERROR(VLOOKUP(B233,'equip ESPE'!$B$2:$D$101,2,0),"")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ESPE'!$B$2:$D$101,3,0),"")</f>
        <v/>
      </c>
      <c r="B234" s="40"/>
      <c r="C234" s="48" t="str">
        <f>IFERROR(VLOOKUP(B234,'equip ESPE'!$B$2:$D$101,2,0),"")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ESPE'!$B$2:$D$101,3,0),"")</f>
        <v/>
      </c>
      <c r="B235" s="40"/>
      <c r="C235" s="48" t="str">
        <f>IFERROR(VLOOKUP(B235,'equip ESPE'!$B$2:$D$101,2,0),"")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ESPE'!$B$2:$D$101,3,0),"")</f>
        <v/>
      </c>
      <c r="B236" s="40"/>
      <c r="C236" s="48" t="str">
        <f>IFERROR(VLOOKUP(B236,'equip ESPE'!$B$2:$D$101,2,0),"")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ESPE'!$B$2:$D$101,3,0),"")</f>
        <v/>
      </c>
      <c r="B237" s="40"/>
      <c r="C237" s="48" t="str">
        <f>IFERROR(VLOOKUP(B237,'equip ESPE'!$B$2:$D$101,2,0),"")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ESPE'!$B$2:$D$101,3,0),"")</f>
        <v/>
      </c>
      <c r="B238" s="40"/>
      <c r="C238" s="48" t="str">
        <f>IFERROR(VLOOKUP(B238,'equip ESPE'!$B$2:$D$101,2,0),"")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ESPE'!$B$2:$D$101,3,0),"")</f>
        <v/>
      </c>
      <c r="B239" s="40"/>
      <c r="C239" s="48" t="str">
        <f>IFERROR(VLOOKUP(B239,'equip ESPE'!$B$2:$D$101,2,0),"")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ESPE'!$B$2:$D$101,3,0),"")</f>
        <v/>
      </c>
      <c r="B240" s="40"/>
      <c r="C240" s="48" t="str">
        <f>IFERROR(VLOOKUP(B240,'equip ESPE'!$B$2:$D$101,2,0),"")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ESPE'!$B$2:$D$101,3,0),"")</f>
        <v/>
      </c>
      <c r="B241" s="40"/>
      <c r="C241" s="48" t="str">
        <f>IFERROR(VLOOKUP(B241,'equip ESPE'!$B$2:$D$101,2,0),"")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ESPE'!$B$2:$D$101,3,0),"")</f>
        <v/>
      </c>
      <c r="B242" s="40"/>
      <c r="C242" s="48" t="str">
        <f>IFERROR(VLOOKUP(B242,'equip ESPE'!$B$2:$D$101,2,0),"")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ESPE'!$B$2:$D$101,3,0),"")</f>
        <v/>
      </c>
      <c r="B243" s="40"/>
      <c r="C243" s="48" t="str">
        <f>IFERROR(VLOOKUP(B243,'equip ESPE'!$B$2:$D$101,2,0),"")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ESPE'!$B$2:$D$101,3,0),"")</f>
        <v/>
      </c>
      <c r="B244" s="40"/>
      <c r="C244" s="48" t="str">
        <f>IFERROR(VLOOKUP(B244,'equip ESPE'!$B$2:$D$101,2,0),"")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ESPE'!$B$2:$D$101,3,0),"")</f>
        <v/>
      </c>
      <c r="B245" s="40"/>
      <c r="C245" s="48" t="str">
        <f>IFERROR(VLOOKUP(B245,'equip ESPE'!$B$2:$D$101,2,0),"")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ESPE'!$B$2:$D$101,3,0),"")</f>
        <v/>
      </c>
      <c r="B246" s="40"/>
      <c r="C246" s="48" t="str">
        <f>IFERROR(VLOOKUP(B246,'equip ESPE'!$B$2:$D$101,2,0),"")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ESPE'!$B$2:$D$101,3,0),"")</f>
        <v/>
      </c>
      <c r="B247" s="40"/>
      <c r="C247" s="48" t="str">
        <f>IFERROR(VLOOKUP(B247,'equip ESPE'!$B$2:$D$101,2,0),"")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ESPE'!$B$2:$D$101,3,0),"")</f>
        <v/>
      </c>
      <c r="B248" s="40"/>
      <c r="C248" s="48" t="str">
        <f>IFERROR(VLOOKUP(B248,'equip ESPE'!$B$2:$D$101,2,0),"")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ESPE'!$B$2:$D$101,3,0),"")</f>
        <v/>
      </c>
      <c r="B249" s="40"/>
      <c r="C249" s="48" t="str">
        <f>IFERROR(VLOOKUP(B249,'equip ESPE'!$B$2:$D$101,2,0),"")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ESPE'!$B$2:$D$101,3,0),"")</f>
        <v/>
      </c>
      <c r="B250" s="40"/>
      <c r="C250" s="48" t="str">
        <f>IFERROR(VLOOKUP(B250,'equip ESPE'!$B$2:$D$101,2,0),"")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ESPE'!$B$2:$D$101,3,0),"")</f>
        <v/>
      </c>
      <c r="B251" s="40"/>
      <c r="C251" s="48" t="str">
        <f>IFERROR(VLOOKUP(B251,'equip ESPE'!$B$2:$D$101,2,0),"")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ESPE'!$B$2:$D$101,3,0),"")</f>
        <v/>
      </c>
      <c r="B252" s="40"/>
      <c r="C252" s="48" t="str">
        <f>IFERROR(VLOOKUP(B252,'equip ESPE'!$B$2:$D$101,2,0),"")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ESPE'!$B$2:$D$101,3,0),"")</f>
        <v/>
      </c>
      <c r="B253" s="40"/>
      <c r="C253" s="48" t="str">
        <f>IFERROR(VLOOKUP(B253,'equip ESPE'!$B$2:$D$101,2,0),"")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ESPE'!$B$2:$D$101,3,0),"")</f>
        <v/>
      </c>
      <c r="B254" s="40"/>
      <c r="C254" s="48" t="str">
        <f>IFERROR(VLOOKUP(B254,'equip ESPE'!$B$2:$D$101,2,0),"")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ESPE'!$B$2:$D$101,3,0),"")</f>
        <v/>
      </c>
      <c r="B255" s="40"/>
      <c r="C255" s="48" t="str">
        <f>IFERROR(VLOOKUP(B255,'equip ESPE'!$B$2:$D$101,2,0),"")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ESPE'!$B$2:$D$101,3,0),"")</f>
        <v/>
      </c>
      <c r="B256" s="40"/>
      <c r="C256" s="48" t="str">
        <f>IFERROR(VLOOKUP(B256,'equip ESPE'!$B$2:$D$101,2,0),"")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ESPE'!$B$2:$D$101,3,0),"")</f>
        <v/>
      </c>
      <c r="B257" s="40"/>
      <c r="C257" s="48" t="str">
        <f>IFERROR(VLOOKUP(B257,'equip ESPE'!$B$2:$D$101,2,0),"")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ESPE'!$B$2:$D$101,3,0),"")</f>
        <v/>
      </c>
      <c r="B258" s="40"/>
      <c r="C258" s="48" t="str">
        <f>IFERROR(VLOOKUP(B258,'equip ESPE'!$B$2:$D$101,2,0),"")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ESPE'!$B$2:$D$101,3,0),"")</f>
        <v/>
      </c>
      <c r="B259" s="40"/>
      <c r="C259" s="48" t="str">
        <f>IFERROR(VLOOKUP(B259,'equip ESPE'!$B$2:$D$101,2,0),"")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ESPE'!$B$2:$D$101,3,0),"")</f>
        <v/>
      </c>
      <c r="B260" s="40"/>
      <c r="C260" s="48" t="str">
        <f>IFERROR(VLOOKUP(B260,'equip ESPE'!$B$2:$D$101,2,0),"")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ESPE'!$B$2:$D$101,3,0),"")</f>
        <v/>
      </c>
      <c r="B261" s="40"/>
      <c r="C261" s="48" t="str">
        <f>IFERROR(VLOOKUP(B261,'equip ESPE'!$B$2:$D$101,2,0),"")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ESPE'!$B$2:$D$101,3,0),"")</f>
        <v/>
      </c>
      <c r="B262" s="40"/>
      <c r="C262" s="48" t="str">
        <f>IFERROR(VLOOKUP(B262,'equip ESPE'!$B$2:$D$101,2,0),"")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ESPE'!$B$2:$D$101,3,0),"")</f>
        <v/>
      </c>
      <c r="B263" s="40"/>
      <c r="C263" s="48" t="str">
        <f>IFERROR(VLOOKUP(B263,'equip ESPE'!$B$2:$D$101,2,0),"")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ESPE'!$B$2:$D$101,3,0),"")</f>
        <v/>
      </c>
      <c r="B264" s="40"/>
      <c r="C264" s="48" t="str">
        <f>IFERROR(VLOOKUP(B264,'equip ESPE'!$B$2:$D$101,2,0),"")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ESPE'!$B$2:$D$101,3,0),"")</f>
        <v/>
      </c>
      <c r="B265" s="40"/>
      <c r="C265" s="48" t="str">
        <f>IFERROR(VLOOKUP(B265,'equip ESPE'!$B$2:$D$101,2,0),"")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ESPE'!$B$2:$D$101,3,0),"")</f>
        <v/>
      </c>
      <c r="B266" s="40"/>
      <c r="C266" s="48" t="str">
        <f>IFERROR(VLOOKUP(B266,'equip ESPE'!$B$2:$D$101,2,0),"")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ESPE'!$B$2:$D$101,3,0),"")</f>
        <v/>
      </c>
      <c r="B267" s="40"/>
      <c r="C267" s="48" t="str">
        <f>IFERROR(VLOOKUP(B267,'equip ESPE'!$B$2:$D$101,2,0),"")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ESPE'!$B$2:$D$101,3,0),"")</f>
        <v/>
      </c>
      <c r="B268" s="40"/>
      <c r="C268" s="48" t="str">
        <f>IFERROR(VLOOKUP(B268,'equip ESPE'!$B$2:$D$101,2,0),"")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ESPE'!$B$2:$D$101,3,0),"")</f>
        <v/>
      </c>
      <c r="B269" s="40"/>
      <c r="C269" s="48" t="str">
        <f>IFERROR(VLOOKUP(B269,'equip ESPE'!$B$2:$D$101,2,0),"")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ESPE'!$B$2:$D$101,3,0),"")</f>
        <v/>
      </c>
      <c r="B270" s="40"/>
      <c r="C270" s="48" t="str">
        <f>IFERROR(VLOOKUP(B270,'equip ESPE'!$B$2:$D$101,2,0),"")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ESPE'!$B$2:$D$101,3,0),"")</f>
        <v/>
      </c>
      <c r="B271" s="40"/>
      <c r="C271" s="48" t="str">
        <f>IFERROR(VLOOKUP(B271,'equip ESPE'!$B$2:$D$101,2,0),"")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ESPE'!$B$2:$D$101,3,0),"")</f>
        <v/>
      </c>
      <c r="B272" s="40"/>
      <c r="C272" s="48" t="str">
        <f>IFERROR(VLOOKUP(B272,'equip ESPE'!$B$2:$D$101,2,0),"")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ESPE'!$B$2:$D$101,3,0),"")</f>
        <v/>
      </c>
      <c r="B273" s="40"/>
      <c r="C273" s="48" t="str">
        <f>IFERROR(VLOOKUP(B273,'equip ESPE'!$B$2:$D$101,2,0),"")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ESPE'!$B$2:$D$101,3,0),"")</f>
        <v/>
      </c>
      <c r="B274" s="40"/>
      <c r="C274" s="48" t="str">
        <f>IFERROR(VLOOKUP(B274,'equip ESPE'!$B$2:$D$101,2,0),"")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ESPE'!$B$2:$D$101,3,0),"")</f>
        <v/>
      </c>
      <c r="B275" s="40"/>
      <c r="C275" s="48" t="str">
        <f>IFERROR(VLOOKUP(B275,'equip ESPE'!$B$2:$D$101,2,0),"")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ESPE'!$B$2:$D$101,3,0),"")</f>
        <v/>
      </c>
      <c r="B276" s="40"/>
      <c r="C276" s="48" t="str">
        <f>IFERROR(VLOOKUP(B276,'equip ESPE'!$B$2:$D$101,2,0),"")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ESPE'!$B$2:$D$101,3,0),"")</f>
        <v/>
      </c>
      <c r="B277" s="40"/>
      <c r="C277" s="48" t="str">
        <f>IFERROR(VLOOKUP(B277,'equip ESPE'!$B$2:$D$101,2,0),"")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ESPE'!$B$2:$D$101,3,0),"")</f>
        <v/>
      </c>
      <c r="B278" s="40"/>
      <c r="C278" s="48" t="str">
        <f>IFERROR(VLOOKUP(B278,'equip ESPE'!$B$2:$D$101,2,0),"")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ESPE'!$B$2:$D$101,3,0),"")</f>
        <v/>
      </c>
      <c r="B279" s="40"/>
      <c r="C279" s="48" t="str">
        <f>IFERROR(VLOOKUP(B279,'equip ESPE'!$B$2:$D$101,2,0),"")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ESPE'!$B$2:$D$101,3,0),"")</f>
        <v/>
      </c>
      <c r="B280" s="40"/>
      <c r="C280" s="48" t="str">
        <f>IFERROR(VLOOKUP(B280,'equip ESPE'!$B$2:$D$101,2,0),"")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ESPE'!$B$2:$D$101,3,0),"")</f>
        <v/>
      </c>
      <c r="B281" s="40"/>
      <c r="C281" s="48" t="str">
        <f>IFERROR(VLOOKUP(B281,'equip ESPE'!$B$2:$D$101,2,0),"")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ESPE'!$B$2:$D$101,3,0),"")</f>
        <v/>
      </c>
      <c r="B282" s="40"/>
      <c r="C282" s="48" t="str">
        <f>IFERROR(VLOOKUP(B282,'equip ESPE'!$B$2:$D$101,2,0),"")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ESPE'!$B$2:$D$101,3,0),"")</f>
        <v/>
      </c>
      <c r="B283" s="40"/>
      <c r="C283" s="48" t="str">
        <f>IFERROR(VLOOKUP(B283,'equip ESPE'!$B$2:$D$101,2,0),"")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ESPE'!$B$2:$D$101,3,0),"")</f>
        <v/>
      </c>
      <c r="B284" s="40"/>
      <c r="C284" s="48" t="str">
        <f>IFERROR(VLOOKUP(B284,'equip ESPE'!$B$2:$D$101,2,0),"")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ESPE'!$B$2:$D$101,3,0),"")</f>
        <v/>
      </c>
      <c r="B285" s="40"/>
      <c r="C285" s="48" t="str">
        <f>IFERROR(VLOOKUP(B285,'equip ESPE'!$B$2:$D$101,2,0),"")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ESPE'!$B$2:$D$101,3,0),"")</f>
        <v/>
      </c>
      <c r="B286" s="40"/>
      <c r="C286" s="48" t="str">
        <f>IFERROR(VLOOKUP(B286,'equip ESPE'!$B$2:$D$101,2,0),"")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ESPE'!$B$2:$D$101,3,0),"")</f>
        <v/>
      </c>
      <c r="B287" s="40"/>
      <c r="C287" s="48" t="str">
        <f>IFERROR(VLOOKUP(B287,'equip ESPE'!$B$2:$D$101,2,0),"")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ESPE'!$B$2:$D$101,3,0),"")</f>
        <v/>
      </c>
      <c r="B288" s="40"/>
      <c r="C288" s="48" t="str">
        <f>IFERROR(VLOOKUP(B288,'equip ESPE'!$B$2:$D$101,2,0),"")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ESPE'!$B$2:$D$101,3,0),"")</f>
        <v/>
      </c>
      <c r="B289" s="40"/>
      <c r="C289" s="48" t="str">
        <f>IFERROR(VLOOKUP(B289,'equip ESPE'!$B$2:$D$101,2,0),"")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ESPE'!$B$2:$D$101,3,0),"")</f>
        <v/>
      </c>
      <c r="B290" s="40"/>
      <c r="C290" s="48" t="str">
        <f>IFERROR(VLOOKUP(B290,'equip ESPE'!$B$2:$D$101,2,0),"")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ESPE'!$B$2:$D$101,3,0),"")</f>
        <v/>
      </c>
      <c r="B291" s="40"/>
      <c r="C291" s="48" t="str">
        <f>IFERROR(VLOOKUP(B291,'equip ESPE'!$B$2:$D$101,2,0),"")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ESPE'!$B$2:$D$101,3,0),"")</f>
        <v/>
      </c>
      <c r="B292" s="40"/>
      <c r="C292" s="48" t="str">
        <f>IFERROR(VLOOKUP(B292,'equip ESPE'!$B$2:$D$101,2,0),"")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ESPE'!$B$2:$D$101,3,0),"")</f>
        <v/>
      </c>
      <c r="B293" s="40"/>
      <c r="C293" s="48" t="str">
        <f>IFERROR(VLOOKUP(B293,'equip ESPE'!$B$2:$D$101,2,0),"")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ESPE'!$B$2:$D$101,3,0),"")</f>
        <v/>
      </c>
      <c r="B294" s="40"/>
      <c r="C294" s="48" t="str">
        <f>IFERROR(VLOOKUP(B294,'equip ESPE'!$B$2:$D$101,2,0),"")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ESPE'!$B$2:$D$101,3,0),"")</f>
        <v/>
      </c>
      <c r="B295" s="40"/>
      <c r="C295" s="48" t="str">
        <f>IFERROR(VLOOKUP(B295,'equip ESPE'!$B$2:$D$101,2,0),"")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ESPE'!$B$2:$D$101,3,0),"")</f>
        <v/>
      </c>
      <c r="B296" s="40"/>
      <c r="C296" s="48" t="str">
        <f>IFERROR(VLOOKUP(B296,'equip ESPE'!$B$2:$D$101,2,0),"")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ESPE'!$B$2:$D$101,3,0),"")</f>
        <v/>
      </c>
      <c r="B297" s="40"/>
      <c r="C297" s="48" t="str">
        <f>IFERROR(VLOOKUP(B297,'equip ESPE'!$B$2:$D$101,2,0),"")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ESPE'!$B$2:$D$101,3,0),"")</f>
        <v/>
      </c>
      <c r="B298" s="40"/>
      <c r="C298" s="48" t="str">
        <f>IFERROR(VLOOKUP(B298,'equip ESPE'!$B$2:$D$101,2,0),"")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ESPE'!$B$2:$D$101,3,0),"")</f>
        <v/>
      </c>
      <c r="B299" s="40"/>
      <c r="C299" s="48" t="str">
        <f>IFERROR(VLOOKUP(B299,'equip ESPE'!$B$2:$D$101,2,0),"")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ESPE'!$B$2:$D$101,3,0),"")</f>
        <v/>
      </c>
      <c r="B300" s="40"/>
      <c r="C300" s="48" t="str">
        <f>IFERROR(VLOOKUP(B300,'equip ESPE'!$B$2:$D$101,2,0),"")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ESPE'!$B$2:$D$101,3,0),"")</f>
        <v/>
      </c>
      <c r="B301" s="40"/>
      <c r="C301" s="48" t="str">
        <f>IFERROR(VLOOKUP(B301,'equip ESPE'!$B$2:$D$101,2,0),"")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ESPE'!$B$2:$D$101,3,0),"")</f>
        <v/>
      </c>
      <c r="B302" s="40"/>
      <c r="C302" s="48" t="str">
        <f>IFERROR(VLOOKUP(B302,'equip ESPE'!$B$2:$D$101,2,0),"")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ESPE'!$B$2:$D$101,3,0),"")</f>
        <v/>
      </c>
      <c r="B303" s="40"/>
      <c r="C303" s="48" t="str">
        <f>IFERROR(VLOOKUP(B303,'equip ESPE'!$B$2:$D$101,2,0),"")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ESPE'!$B$2:$D$101,3,0),"")</f>
        <v/>
      </c>
      <c r="B304" s="40"/>
      <c r="C304" s="48" t="str">
        <f>IFERROR(VLOOKUP(B304,'equip ESPE'!$B$2:$D$101,2,0),"")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ESPE'!$B$2:$D$101,3,0),"")</f>
        <v/>
      </c>
      <c r="B305" s="40"/>
      <c r="C305" s="48" t="str">
        <f>IFERROR(VLOOKUP(B305,'equip ESPE'!$B$2:$D$101,2,0),"")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ESPE'!$B$2:$D$101,3,0),"")</f>
        <v/>
      </c>
      <c r="B306" s="40"/>
      <c r="C306" s="48" t="str">
        <f>IFERROR(VLOOKUP(B306,'equip ESPE'!$B$2:$D$101,2,0),"")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ESPE'!$B$2:$D$101,3,0),"")</f>
        <v/>
      </c>
      <c r="B307" s="40"/>
      <c r="C307" s="48" t="str">
        <f>IFERROR(VLOOKUP(B307,'equip ESPE'!$B$2:$D$101,2,0),"")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ESPE'!$B$2:$D$101,3,0),"")</f>
        <v/>
      </c>
      <c r="B308" s="40"/>
      <c r="C308" s="48" t="str">
        <f>IFERROR(VLOOKUP(B308,'equip ESPE'!$B$2:$D$101,2,0),"")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ESPE'!$B$2:$D$101,3,0),"")</f>
        <v/>
      </c>
      <c r="B309" s="40"/>
      <c r="C309" s="48" t="str">
        <f>IFERROR(VLOOKUP(B309,'equip ESPE'!$B$2:$D$101,2,0),"")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ESPE'!$B$2:$D$101,3,0),"")</f>
        <v/>
      </c>
      <c r="B310" s="40"/>
      <c r="C310" s="48" t="str">
        <f>IFERROR(VLOOKUP(B310,'equip ESPE'!$B$2:$D$101,2,0),"")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ESPE'!$B$2:$D$101,3,0),"")</f>
        <v/>
      </c>
      <c r="B311" s="40"/>
      <c r="C311" s="48" t="str">
        <f>IFERROR(VLOOKUP(B311,'equip ESPE'!$B$2:$D$101,2,0),"")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ESPE'!$B$2:$D$101,3,0),"")</f>
        <v/>
      </c>
      <c r="B312" s="40"/>
      <c r="C312" s="48" t="str">
        <f>IFERROR(VLOOKUP(B312,'equip ESPE'!$B$2:$D$101,2,0),"")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ESPE'!$B$2:$D$101,3,0),"")</f>
        <v/>
      </c>
      <c r="B313" s="40"/>
      <c r="C313" s="48" t="str">
        <f>IFERROR(VLOOKUP(B313,'equip ESPE'!$B$2:$D$101,2,0),"")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ESPE'!$B$2:$D$101,3,0),"")</f>
        <v/>
      </c>
      <c r="B314" s="40"/>
      <c r="C314" s="48" t="str">
        <f>IFERROR(VLOOKUP(B314,'equip ESPE'!$B$2:$D$101,2,0),"")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ESPE'!$B$2:$D$101,3,0),"")</f>
        <v/>
      </c>
      <c r="B315" s="40"/>
      <c r="C315" s="48" t="str">
        <f>IFERROR(VLOOKUP(B315,'equip ESPE'!$B$2:$D$101,2,0),"")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ESPE'!$B$2:$D$101,3,0),"")</f>
        <v/>
      </c>
      <c r="B316" s="40"/>
      <c r="C316" s="48" t="str">
        <f>IFERROR(VLOOKUP(B316,'equip ESPE'!$B$2:$D$101,2,0),"")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ESPE'!$B$2:$D$101,3,0),"")</f>
        <v/>
      </c>
      <c r="B317" s="40"/>
      <c r="C317" s="48" t="str">
        <f>IFERROR(VLOOKUP(B317,'equip ESPE'!$B$2:$D$101,2,0),"")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ESPE'!$B$2:$D$101,3,0),"")</f>
        <v/>
      </c>
      <c r="B318" s="40"/>
      <c r="C318" s="48" t="str">
        <f>IFERROR(VLOOKUP(B318,'equip ESPE'!$B$2:$D$101,2,0),"")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ESPE'!$B$2:$D$101,3,0),"")</f>
        <v/>
      </c>
      <c r="B319" s="40"/>
      <c r="C319" s="48" t="str">
        <f>IFERROR(VLOOKUP(B319,'equip ESPE'!$B$2:$D$101,2,0),"")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ESPE'!$B$2:$D$101,3,0),"")</f>
        <v/>
      </c>
      <c r="B320" s="40"/>
      <c r="C320" s="48" t="str">
        <f>IFERROR(VLOOKUP(B320,'equip ESPE'!$B$2:$D$101,2,0),"")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ESPE'!$B$2:$D$101,3,0),"")</f>
        <v/>
      </c>
      <c r="B321" s="40"/>
      <c r="C321" s="48" t="str">
        <f>IFERROR(VLOOKUP(B321,'equip ESPE'!$B$2:$D$101,2,0),"")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ESPE'!$B$2:$D$101,3,0),"")</f>
        <v/>
      </c>
      <c r="B322" s="40"/>
      <c r="C322" s="48" t="str">
        <f>IFERROR(VLOOKUP(B322,'equip ESPE'!$B$2:$D$101,2,0),"")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ESPE'!$B$2:$D$101,3,0),"")</f>
        <v/>
      </c>
      <c r="B323" s="40"/>
      <c r="C323" s="48" t="str">
        <f>IFERROR(VLOOKUP(B323,'equip ESPE'!$B$2:$D$101,2,0),"")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ESPE'!$B$2:$D$101,3,0),"")</f>
        <v/>
      </c>
      <c r="B324" s="40"/>
      <c r="C324" s="48" t="str">
        <f>IFERROR(VLOOKUP(B324,'equip ESPE'!$B$2:$D$101,2,0),"")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ESPE'!$B$2:$D$101,3,0),"")</f>
        <v/>
      </c>
      <c r="B325" s="40"/>
      <c r="C325" s="48" t="str">
        <f>IFERROR(VLOOKUP(B325,'equip ESPE'!$B$2:$D$101,2,0),"")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ESPE'!$B$2:$D$101,3,0),"")</f>
        <v/>
      </c>
      <c r="B326" s="40"/>
      <c r="C326" s="48" t="str">
        <f>IFERROR(VLOOKUP(B326,'equip ESPE'!$B$2:$D$101,2,0),"")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ESPE'!$B$2:$D$101,3,0),"")</f>
        <v/>
      </c>
      <c r="B327" s="40"/>
      <c r="C327" s="48" t="str">
        <f>IFERROR(VLOOKUP(B327,'equip ESPE'!$B$2:$D$101,2,0),"")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ESPE'!$B$2:$D$101,3,0),"")</f>
        <v/>
      </c>
      <c r="B328" s="40"/>
      <c r="C328" s="48" t="str">
        <f>IFERROR(VLOOKUP(B328,'equip ESPE'!$B$2:$D$101,2,0),"")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ESPE'!$B$2:$D$101,3,0),"")</f>
        <v/>
      </c>
      <c r="B329" s="40"/>
      <c r="C329" s="48" t="str">
        <f>IFERROR(VLOOKUP(B329,'equip ESPE'!$B$2:$D$101,2,0),"")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ESPE'!$B$2:$D$101,3,0),"")</f>
        <v/>
      </c>
      <c r="B330" s="40"/>
      <c r="C330" s="48" t="str">
        <f>IFERROR(VLOOKUP(B330,'equip ESPE'!$B$2:$D$101,2,0),"")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ESPE'!$B$2:$D$101,3,0),"")</f>
        <v/>
      </c>
      <c r="B331" s="40"/>
      <c r="C331" s="48" t="str">
        <f>IFERROR(VLOOKUP(B331,'equip ESPE'!$B$2:$D$101,2,0),"")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ESPE'!$B$2:$D$101,3,0),"")</f>
        <v/>
      </c>
      <c r="B332" s="40"/>
      <c r="C332" s="48" t="str">
        <f>IFERROR(VLOOKUP(B332,'equip ESPE'!$B$2:$D$101,2,0),"")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ESPE'!$B$2:$D$101,3,0),"")</f>
        <v/>
      </c>
      <c r="B333" s="40"/>
      <c r="C333" s="48" t="str">
        <f>IFERROR(VLOOKUP(B333,'equip ESPE'!$B$2:$D$101,2,0),"")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ESPE'!$B$2:$D$101,3,0),"")</f>
        <v/>
      </c>
      <c r="B334" s="40"/>
      <c r="C334" s="48" t="str">
        <f>IFERROR(VLOOKUP(B334,'equip ESPE'!$B$2:$D$101,2,0),"")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ESPE'!$B$2:$D$101,3,0),"")</f>
        <v/>
      </c>
      <c r="B335" s="40"/>
      <c r="C335" s="48" t="str">
        <f>IFERROR(VLOOKUP(B335,'equip ESPE'!$B$2:$D$101,2,0),"")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ESPE'!$B$2:$D$101,3,0),"")</f>
        <v/>
      </c>
      <c r="B336" s="40"/>
      <c r="C336" s="48" t="str">
        <f>IFERROR(VLOOKUP(B336,'equip ESPE'!$B$2:$D$101,2,0),"")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ESPE'!$B$2:$D$101,3,0),"")</f>
        <v/>
      </c>
      <c r="B337" s="40"/>
      <c r="C337" s="48" t="str">
        <f>IFERROR(VLOOKUP(B337,'equip ESPE'!$B$2:$D$101,2,0),"")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ESPE'!$B$2:$D$101,3,0),"")</f>
        <v/>
      </c>
      <c r="B338" s="40"/>
      <c r="C338" s="48" t="str">
        <f>IFERROR(VLOOKUP(B338,'equip ESPE'!$B$2:$D$101,2,0),"")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ESPE'!$B$2:$D$101,3,0),"")</f>
        <v/>
      </c>
      <c r="B339" s="40"/>
      <c r="C339" s="48" t="str">
        <f>IFERROR(VLOOKUP(B339,'equip ESPE'!$B$2:$D$101,2,0),"")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ESPE'!$B$2:$D$101,3,0),"")</f>
        <v/>
      </c>
      <c r="B340" s="40"/>
      <c r="C340" s="48" t="str">
        <f>IFERROR(VLOOKUP(B340,'equip ESPE'!$B$2:$D$101,2,0),"")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ESPE'!$B$2:$D$101,3,0),"")</f>
        <v/>
      </c>
      <c r="B341" s="40"/>
      <c r="C341" s="48" t="str">
        <f>IFERROR(VLOOKUP(B341,'equip ESPE'!$B$2:$D$101,2,0),"")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ESPE'!$B$2:$D$101,3,0),"")</f>
        <v/>
      </c>
      <c r="B342" s="40"/>
      <c r="C342" s="48" t="str">
        <f>IFERROR(VLOOKUP(B342,'equip ESPE'!$B$2:$D$101,2,0),"")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ESPE'!$B$2:$D$101,3,0),"")</f>
        <v/>
      </c>
      <c r="B343" s="40"/>
      <c r="C343" s="48" t="str">
        <f>IFERROR(VLOOKUP(B343,'equip ESPE'!$B$2:$D$101,2,0),"")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ESPE'!$B$2:$D$101,3,0),"")</f>
        <v/>
      </c>
      <c r="B344" s="40"/>
      <c r="C344" s="48" t="str">
        <f>IFERROR(VLOOKUP(B344,'equip ESPE'!$B$2:$D$101,2,0),"")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ESPE'!$B$2:$D$101,3,0),"")</f>
        <v/>
      </c>
      <c r="B345" s="40"/>
      <c r="C345" s="48" t="str">
        <f>IFERROR(VLOOKUP(B345,'equip ESPE'!$B$2:$D$101,2,0),"")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ESPE'!$B$2:$D$101,3,0),"")</f>
        <v/>
      </c>
      <c r="B346" s="40"/>
      <c r="C346" s="48" t="str">
        <f>IFERROR(VLOOKUP(B346,'equip ESPE'!$B$2:$D$101,2,0),"")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ESPE'!$B$2:$D$101,3,0),"")</f>
        <v/>
      </c>
      <c r="B347" s="40"/>
      <c r="C347" s="48" t="str">
        <f>IFERROR(VLOOKUP(B347,'equip ESPE'!$B$2:$D$101,2,0),"")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ESPE'!$B$2:$D$101,3,0),"")</f>
        <v/>
      </c>
      <c r="B348" s="40"/>
      <c r="C348" s="48" t="str">
        <f>IFERROR(VLOOKUP(B348,'equip ESPE'!$B$2:$D$101,2,0),"")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ESPE'!$B$2:$D$101,3,0),"")</f>
        <v/>
      </c>
      <c r="B349" s="40"/>
      <c r="C349" s="48" t="str">
        <f>IFERROR(VLOOKUP(B349,'equip ESPE'!$B$2:$D$101,2,0),"")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ESPE'!$B$2:$D$101,3,0),"")</f>
        <v/>
      </c>
      <c r="B350" s="40"/>
      <c r="C350" s="48" t="str">
        <f>IFERROR(VLOOKUP(B350,'equip ESPE'!$B$2:$D$101,2,0),"")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ESPE'!$B$2:$D$101,3,0),"")</f>
        <v/>
      </c>
      <c r="B351" s="40"/>
      <c r="C351" s="48" t="str">
        <f>IFERROR(VLOOKUP(B351,'equip ESPE'!$B$2:$D$101,2,0),"")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ESPE'!$B$2:$D$101,3,0),"")</f>
        <v/>
      </c>
      <c r="B352" s="40"/>
      <c r="C352" s="48" t="str">
        <f>IFERROR(VLOOKUP(B352,'equip ESPE'!$B$2:$D$101,2,0),"")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ESPE'!$B$2:$D$101,3,0),"")</f>
        <v/>
      </c>
      <c r="B353" s="40"/>
      <c r="C353" s="48" t="str">
        <f>IFERROR(VLOOKUP(B353,'equip ESPE'!$B$2:$D$101,2,0),"")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ESPE'!$B$2:$D$101,3,0),"")</f>
        <v/>
      </c>
      <c r="B354" s="40"/>
      <c r="C354" s="48" t="str">
        <f>IFERROR(VLOOKUP(B354,'equip ESPE'!$B$2:$D$101,2,0),"")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ESPE'!$B$2:$D$101,3,0),"")</f>
        <v/>
      </c>
      <c r="B355" s="40"/>
      <c r="C355" s="48" t="str">
        <f>IFERROR(VLOOKUP(B355,'equip ESPE'!$B$2:$D$101,2,0),"")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ESPE'!$B$2:$D$101,3,0),"")</f>
        <v/>
      </c>
      <c r="B356" s="40"/>
      <c r="C356" s="48" t="str">
        <f>IFERROR(VLOOKUP(B356,'equip ESPE'!$B$2:$D$101,2,0),"")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ESPE'!$B$2:$D$101,3,0),"")</f>
        <v/>
      </c>
      <c r="B357" s="40"/>
      <c r="C357" s="48" t="str">
        <f>IFERROR(VLOOKUP(B357,'equip ESPE'!$B$2:$D$101,2,0),"")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ESPE'!$B$2:$D$101,3,0),"")</f>
        <v/>
      </c>
      <c r="B358" s="40"/>
      <c r="C358" s="48" t="str">
        <f>IFERROR(VLOOKUP(B358,'equip ESPE'!$B$2:$D$101,2,0),"")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ESPE'!$B$2:$D$101,3,0),"")</f>
        <v/>
      </c>
      <c r="B359" s="40"/>
      <c r="C359" s="48" t="str">
        <f>IFERROR(VLOOKUP(B359,'equip ESPE'!$B$2:$D$101,2,0),"")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ESPE'!$B$2:$D$101,3,0),"")</f>
        <v/>
      </c>
      <c r="B360" s="40"/>
      <c r="C360" s="48" t="str">
        <f>IFERROR(VLOOKUP(B360,'equip ESPE'!$B$2:$D$101,2,0),"")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ESPE'!$B$2:$D$101,3,0),"")</f>
        <v/>
      </c>
      <c r="B361" s="40"/>
      <c r="C361" s="48" t="str">
        <f>IFERROR(VLOOKUP(B361,'equip ESPE'!$B$2:$D$101,2,0),"")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ESPE'!$B$2:$D$101,3,0),"")</f>
        <v/>
      </c>
      <c r="B362" s="40"/>
      <c r="C362" s="48" t="str">
        <f>IFERROR(VLOOKUP(B362,'equip ESPE'!$B$2:$D$101,2,0),"")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ESPE'!$B$2:$D$101,3,0),"")</f>
        <v/>
      </c>
      <c r="B363" s="40"/>
      <c r="C363" s="48" t="str">
        <f>IFERROR(VLOOKUP(B363,'equip ESPE'!$B$2:$D$101,2,0),"")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ESPE'!$B$2:$D$101,3,0),"")</f>
        <v/>
      </c>
      <c r="B364" s="40"/>
      <c r="C364" s="48" t="str">
        <f>IFERROR(VLOOKUP(B364,'equip ESPE'!$B$2:$D$101,2,0),"")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ESPE'!$B$2:$D$101,3,0),"")</f>
        <v/>
      </c>
      <c r="B365" s="40"/>
      <c r="C365" s="48" t="str">
        <f>IFERROR(VLOOKUP(B365,'equip ESPE'!$B$2:$D$101,2,0),"")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ESPE'!$B$2:$D$101,3,0),"")</f>
        <v/>
      </c>
      <c r="B366" s="40"/>
      <c r="C366" s="48" t="str">
        <f>IFERROR(VLOOKUP(B366,'equip ESPE'!$B$2:$D$101,2,0),"")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ESPE'!$B$2:$D$101,3,0),"")</f>
        <v/>
      </c>
      <c r="B367" s="40"/>
      <c r="C367" s="48" t="str">
        <f>IFERROR(VLOOKUP(B367,'equip ESPE'!$B$2:$D$101,2,0),"")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ESPE'!$B$2:$D$101,3,0),"")</f>
        <v/>
      </c>
      <c r="B368" s="40"/>
      <c r="C368" s="48" t="str">
        <f>IFERROR(VLOOKUP(B368,'equip ESPE'!$B$2:$D$101,2,0),"")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ESPE'!$B$2:$D$101,3,0),"")</f>
        <v/>
      </c>
      <c r="B369" s="40"/>
      <c r="C369" s="48" t="str">
        <f>IFERROR(VLOOKUP(B369,'equip ESPE'!$B$2:$D$101,2,0),"")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ESPE'!$B$2:$D$101,3,0),"")</f>
        <v/>
      </c>
      <c r="B370" s="40"/>
      <c r="C370" s="48" t="str">
        <f>IFERROR(VLOOKUP(B370,'equip ESPE'!$B$2:$D$101,2,0),"")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ESPE'!$B$2:$D$101,3,0),"")</f>
        <v/>
      </c>
      <c r="B371" s="40"/>
      <c r="C371" s="48" t="str">
        <f>IFERROR(VLOOKUP(B371,'equip ESPE'!$B$2:$D$101,2,0),"")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ESPE'!$B$2:$D$101,3,0),"")</f>
        <v/>
      </c>
      <c r="B372" s="40"/>
      <c r="C372" s="48" t="str">
        <f>IFERROR(VLOOKUP(B372,'equip ESPE'!$B$2:$D$101,2,0),"")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ESPE'!$B$2:$D$101,3,0),"")</f>
        <v/>
      </c>
      <c r="B373" s="40"/>
      <c r="C373" s="48" t="str">
        <f>IFERROR(VLOOKUP(B373,'equip ESPE'!$B$2:$D$101,2,0),"")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ESPE'!$B$2:$D$101,3,0),"")</f>
        <v/>
      </c>
      <c r="B374" s="40"/>
      <c r="C374" s="48" t="str">
        <f>IFERROR(VLOOKUP(B374,'equip ESPE'!$B$2:$D$101,2,0),"")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ESPE'!$B$2:$D$101,3,0),"")</f>
        <v/>
      </c>
      <c r="B375" s="40"/>
      <c r="C375" s="48" t="str">
        <f>IFERROR(VLOOKUP(B375,'equip ESPE'!$B$2:$D$101,2,0),"")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ESPE'!$B$2:$D$101,3,0),"")</f>
        <v/>
      </c>
      <c r="B376" s="40"/>
      <c r="C376" s="48" t="str">
        <f>IFERROR(VLOOKUP(B376,'equip ESPE'!$B$2:$D$101,2,0),"")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ESPE'!$B$2:$D$101,3,0),"")</f>
        <v/>
      </c>
      <c r="B377" s="40"/>
      <c r="C377" s="48" t="str">
        <f>IFERROR(VLOOKUP(B377,'equip ESPE'!$B$2:$D$101,2,0),"")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ESPE'!$B$2:$D$101,3,0),"")</f>
        <v/>
      </c>
      <c r="B378" s="40"/>
      <c r="C378" s="48" t="str">
        <f>IFERROR(VLOOKUP(B378,'equip ESPE'!$B$2:$D$101,2,0),"")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ESPE'!$B$2:$D$101,3,0),"")</f>
        <v/>
      </c>
      <c r="B379" s="40"/>
      <c r="C379" s="48" t="str">
        <f>IFERROR(VLOOKUP(B379,'equip ESPE'!$B$2:$D$101,2,0),"")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ESPE'!$B$2:$D$101,3,0),"")</f>
        <v/>
      </c>
      <c r="B380" s="40"/>
      <c r="C380" s="48" t="str">
        <f>IFERROR(VLOOKUP(B380,'equip ESPE'!$B$2:$D$101,2,0),"")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ESPE'!$B$2:$D$101,3,0),"")</f>
        <v/>
      </c>
      <c r="B381" s="40"/>
      <c r="C381" s="48" t="str">
        <f>IFERROR(VLOOKUP(B381,'equip ESPE'!$B$2:$D$101,2,0),"")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ESPE'!$B$2:$D$101,3,0),"")</f>
        <v/>
      </c>
      <c r="B382" s="40"/>
      <c r="C382" s="48" t="str">
        <f>IFERROR(VLOOKUP(B382,'equip ESPE'!$B$2:$D$101,2,0),"")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ESPE'!$B$2:$D$101,3,0),"")</f>
        <v/>
      </c>
      <c r="B383" s="40"/>
      <c r="C383" s="48" t="str">
        <f>IFERROR(VLOOKUP(B383,'equip ESPE'!$B$2:$D$101,2,0),"")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ESPE'!$B$2:$D$101,3,0),"")</f>
        <v/>
      </c>
      <c r="B384" s="40"/>
      <c r="C384" s="48" t="str">
        <f>IFERROR(VLOOKUP(B384,'equip ESPE'!$B$2:$D$101,2,0),"")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ESPE'!$B$2:$D$101,3,0),"")</f>
        <v/>
      </c>
      <c r="B385" s="40"/>
      <c r="C385" s="48" t="str">
        <f>IFERROR(VLOOKUP(B385,'equip ESPE'!$B$2:$D$101,2,0),"")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ESPE'!$B$2:$D$101,3,0),"")</f>
        <v/>
      </c>
      <c r="B386" s="40"/>
      <c r="C386" s="48" t="str">
        <f>IFERROR(VLOOKUP(B386,'equip ESPE'!$B$2:$D$101,2,0),"")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ESPE'!$B$2:$D$101,3,0),"")</f>
        <v/>
      </c>
      <c r="B387" s="40"/>
      <c r="C387" s="48" t="str">
        <f>IFERROR(VLOOKUP(B387,'equip ESPE'!$B$2:$D$101,2,0),"")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ESPE'!$B$2:$D$101,3,0),"")</f>
        <v/>
      </c>
      <c r="B388" s="40"/>
      <c r="C388" s="48" t="str">
        <f>IFERROR(VLOOKUP(B388,'equip ESPE'!$B$2:$D$101,2,0),"")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ESPE'!$B$2:$D$101,3,0),"")</f>
        <v/>
      </c>
      <c r="B389" s="40"/>
      <c r="C389" s="48" t="str">
        <f>IFERROR(VLOOKUP(B389,'equip ESPE'!$B$2:$D$101,2,0),"")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ESPE'!$B$2:$D$101,3,0),"")</f>
        <v/>
      </c>
      <c r="B390" s="40"/>
      <c r="C390" s="48" t="str">
        <f>IFERROR(VLOOKUP(B390,'equip ESPE'!$B$2:$D$101,2,0),"")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ESPE'!$B$2:$D$101,3,0),"")</f>
        <v/>
      </c>
      <c r="B391" s="40"/>
      <c r="C391" s="48" t="str">
        <f>IFERROR(VLOOKUP(B391,'equip ESPE'!$B$2:$D$101,2,0),"")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ESPE'!$B$2:$D$101,3,0),"")</f>
        <v/>
      </c>
      <c r="B392" s="40"/>
      <c r="C392" s="48" t="str">
        <f>IFERROR(VLOOKUP(B392,'equip ESPE'!$B$2:$D$101,2,0),"")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ESPE'!$B$2:$D$101,3,0),"")</f>
        <v/>
      </c>
      <c r="B393" s="40"/>
      <c r="C393" s="48" t="str">
        <f>IFERROR(VLOOKUP(B393,'equip ESPE'!$B$2:$D$101,2,0),"")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ESPE'!$B$2:$D$101,3,0),"")</f>
        <v/>
      </c>
      <c r="B394" s="40"/>
      <c r="C394" s="48" t="str">
        <f>IFERROR(VLOOKUP(B394,'equip ESPE'!$B$2:$D$101,2,0),"")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ESPE'!$B$2:$D$101,3,0),"")</f>
        <v/>
      </c>
      <c r="B395" s="40"/>
      <c r="C395" s="48" t="str">
        <f>IFERROR(VLOOKUP(B395,'equip ESPE'!$B$2:$D$101,2,0),"")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ESPE'!$B$2:$D$101,3,0),"")</f>
        <v/>
      </c>
      <c r="B396" s="40"/>
      <c r="C396" s="48" t="str">
        <f>IFERROR(VLOOKUP(B396,'equip ESPE'!$B$2:$D$101,2,0),"")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ESPE'!$B$2:$D$101,3,0),"")</f>
        <v/>
      </c>
      <c r="B397" s="40"/>
      <c r="C397" s="48" t="str">
        <f>IFERROR(VLOOKUP(B397,'equip ESPE'!$B$2:$D$101,2,0),"")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ESPE'!$B$2:$D$101,3,0),"")</f>
        <v/>
      </c>
      <c r="B398" s="40"/>
      <c r="C398" s="48" t="str">
        <f>IFERROR(VLOOKUP(B398,'equip ESPE'!$B$2:$D$101,2,0),"")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ESPE'!$B$2:$D$101,3,0),"")</f>
        <v/>
      </c>
      <c r="B399" s="40"/>
      <c r="C399" s="48" t="str">
        <f>IFERROR(VLOOKUP(B399,'equip ESPE'!$B$2:$D$101,2,0),"")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ESPE'!$B$2:$D$101,3,0),"")</f>
        <v/>
      </c>
      <c r="B400" s="40"/>
      <c r="C400" s="48" t="str">
        <f>IFERROR(VLOOKUP(B400,'equip ESPE'!$B$2:$D$101,2,0),"")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3qtgx0xejOVlEJQ7yjo6vdjt7GCBDcakFWtr0MRN2rv9scOzTeY4CXiulG8hzuhEwbvEVMjdnbBOR/iQ5jc18Q==" saltValue="j4mKYdByX/XXmBy9omKEWw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5" priority="60">
      <formula>$S11="MÁQUINAS Y EQUIPOS"</formula>
    </cfRule>
    <cfRule type="expression" dxfId="54" priority="61">
      <formula>$S11="SOFTWARE"</formula>
    </cfRule>
    <cfRule type="expression" dxfId="53" priority="62">
      <formula>$S11="MATERIAL INTERACTIVO (DIDÁCTICO)"</formula>
    </cfRule>
    <cfRule type="expression" dxfId="52" priority="63">
      <formula>$S11="HERRAMIENTAS, IMPLEMENTOS Y UTENSILIOS"</formula>
    </cfRule>
    <cfRule type="expression" dxfId="51" priority="64">
      <formula>$S11="INSTRUMENTOS"</formula>
    </cfRule>
  </conditionalFormatting>
  <conditionalFormatting sqref="B2:J2 E3">
    <cfRule type="containsText" dxfId="50" priority="25" operator="containsText" text="INGRESE RBD CORRECTO">
      <formula>NOT(ISERROR(SEARCH("INGRESE RBD CORRECTO",B2)))</formula>
    </cfRule>
  </conditionalFormatting>
  <conditionalFormatting sqref="C3009:C5381">
    <cfRule type="expression" dxfId="49" priority="94">
      <formula>$S472="MÁQUINAS Y EQUIPOS"</formula>
    </cfRule>
    <cfRule type="expression" dxfId="48" priority="95">
      <formula>$S472="SOFTWARE"</formula>
    </cfRule>
    <cfRule type="expression" dxfId="47" priority="96">
      <formula>$S472="MATERIAL INTERACTIVO (DIDÁCTICO)"</formula>
    </cfRule>
    <cfRule type="expression" dxfId="46" priority="97">
      <formula>$S472="HERRAMIENTAS, IMPLEMENTOS Y UTENSILIOS"</formula>
    </cfRule>
    <cfRule type="expression" dxfId="45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980A7C9-6CED-1C4C-8125-FF15B2973410}">
          <x14:formula1>
            <xm:f>'equip ESPE'!$B$2:$B$101</xm:f>
          </x14:formula1>
          <xm:sqref>B111:B400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69" t="s">
        <v>48</v>
      </c>
      <c r="C3" s="45" t="s">
        <v>49</v>
      </c>
      <c r="D3" s="45" t="s">
        <v>46</v>
      </c>
    </row>
    <row r="4" spans="1:6" ht="15.95">
      <c r="A4" s="44">
        <v>32</v>
      </c>
      <c r="B4" s="169" t="s">
        <v>50</v>
      </c>
      <c r="C4" s="45" t="s">
        <v>50</v>
      </c>
    </row>
    <row r="5" spans="1:6" ht="15.95">
      <c r="A5" s="44">
        <v>72</v>
      </c>
      <c r="B5" s="169" t="s">
        <v>50</v>
      </c>
      <c r="C5" s="45" t="s">
        <v>50</v>
      </c>
    </row>
    <row r="6" spans="1:6" ht="15.95">
      <c r="A6" s="44">
        <v>78</v>
      </c>
      <c r="B6" s="169" t="s">
        <v>50</v>
      </c>
      <c r="C6" s="45" t="s">
        <v>50</v>
      </c>
    </row>
    <row r="7" spans="1:6" ht="15.95">
      <c r="A7" s="44">
        <v>379</v>
      </c>
      <c r="B7" s="169" t="s">
        <v>47</v>
      </c>
      <c r="C7" s="45" t="s">
        <v>47</v>
      </c>
    </row>
    <row r="8" spans="1:6" ht="15.95">
      <c r="A8" s="44">
        <v>384</v>
      </c>
      <c r="B8" s="169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69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69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69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69" t="s">
        <v>62</v>
      </c>
      <c r="C12" s="45" t="s">
        <v>62</v>
      </c>
    </row>
    <row r="13" spans="1:6" ht="15.95">
      <c r="A13" s="44">
        <v>441</v>
      </c>
      <c r="B13" s="169" t="s">
        <v>47</v>
      </c>
      <c r="C13" s="45" t="s">
        <v>47</v>
      </c>
    </row>
    <row r="14" spans="1:6" ht="15.95">
      <c r="A14" s="44">
        <v>609</v>
      </c>
      <c r="B14" s="169" t="s">
        <v>57</v>
      </c>
      <c r="C14" s="45" t="s">
        <v>57</v>
      </c>
    </row>
    <row r="15" spans="1:6" ht="15.95">
      <c r="A15" s="44">
        <v>610</v>
      </c>
      <c r="B15" s="169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69" t="s">
        <v>65</v>
      </c>
      <c r="C16" s="45" t="s">
        <v>65</v>
      </c>
    </row>
    <row r="17" spans="1:6" ht="15.95">
      <c r="A17" s="44">
        <v>629</v>
      </c>
      <c r="B17" s="169" t="s">
        <v>53</v>
      </c>
      <c r="C17" s="45" t="s">
        <v>53</v>
      </c>
    </row>
    <row r="18" spans="1:6" ht="15.95">
      <c r="A18" s="44">
        <v>656</v>
      </c>
      <c r="B18" s="169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69" t="s">
        <v>46</v>
      </c>
      <c r="C19" s="45" t="s">
        <v>46</v>
      </c>
    </row>
    <row r="20" spans="1:6" ht="15.95">
      <c r="A20" s="44">
        <v>1354</v>
      </c>
      <c r="B20" s="169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69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69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69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69" t="s">
        <v>56</v>
      </c>
      <c r="C24" s="45" t="s">
        <v>56</v>
      </c>
    </row>
    <row r="25" spans="1:6" ht="15.95">
      <c r="A25" s="44">
        <v>1518</v>
      </c>
      <c r="B25" s="169" t="s">
        <v>62</v>
      </c>
      <c r="C25" s="45" t="s">
        <v>62</v>
      </c>
    </row>
    <row r="26" spans="1:6" ht="15.95">
      <c r="A26" s="44">
        <v>1519</v>
      </c>
      <c r="B26" s="169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69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69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69" t="s">
        <v>56</v>
      </c>
      <c r="C29" s="45" t="s">
        <v>56</v>
      </c>
    </row>
    <row r="30" spans="1:6" ht="15.95">
      <c r="A30" s="44">
        <v>1880</v>
      </c>
      <c r="B30" s="169" t="s">
        <v>46</v>
      </c>
      <c r="C30" s="45" t="s">
        <v>46</v>
      </c>
    </row>
    <row r="31" spans="1:6" ht="15.95">
      <c r="A31" s="44">
        <v>1884</v>
      </c>
      <c r="B31" s="169" t="s">
        <v>65</v>
      </c>
      <c r="C31" s="45" t="s">
        <v>65</v>
      </c>
    </row>
    <row r="32" spans="1:6" ht="15.95">
      <c r="A32" s="44">
        <v>2064</v>
      </c>
      <c r="B32" s="169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69" t="s">
        <v>50</v>
      </c>
      <c r="C33" s="45" t="s">
        <v>50</v>
      </c>
    </row>
    <row r="34" spans="1:5" ht="15.95">
      <c r="A34" s="44">
        <v>2444</v>
      </c>
      <c r="B34" s="169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69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69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69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69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69" t="s">
        <v>73</v>
      </c>
      <c r="C39" s="45" t="s">
        <v>73</v>
      </c>
    </row>
    <row r="40" spans="1:5" ht="15.95">
      <c r="A40" s="44">
        <v>2974</v>
      </c>
      <c r="B40" s="169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69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69" t="s">
        <v>57</v>
      </c>
      <c r="C42" s="45" t="s">
        <v>57</v>
      </c>
    </row>
    <row r="43" spans="1:5" ht="15.95">
      <c r="A43" s="44">
        <v>3305</v>
      </c>
      <c r="B43" s="169" t="s">
        <v>71</v>
      </c>
      <c r="C43" s="45" t="s">
        <v>71</v>
      </c>
    </row>
    <row r="44" spans="1:5" ht="15.95">
      <c r="A44" s="44">
        <v>3540</v>
      </c>
      <c r="B44" s="169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69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69" t="s">
        <v>49</v>
      </c>
      <c r="C46" s="45" t="s">
        <v>49</v>
      </c>
    </row>
    <row r="47" spans="1:5" ht="15.95">
      <c r="A47" s="44">
        <v>4141</v>
      </c>
      <c r="B47" s="169" t="s">
        <v>50</v>
      </c>
      <c r="C47" s="45" t="s">
        <v>50</v>
      </c>
    </row>
    <row r="48" spans="1:5" ht="15.95">
      <c r="A48" s="44">
        <v>4309</v>
      </c>
      <c r="B48" s="169" t="s">
        <v>92</v>
      </c>
      <c r="C48" s="45" t="s">
        <v>92</v>
      </c>
    </row>
    <row r="49" spans="1:6" ht="15.95">
      <c r="A49" s="44">
        <v>4557</v>
      </c>
      <c r="B49" s="169" t="s">
        <v>57</v>
      </c>
      <c r="C49" s="45" t="s">
        <v>57</v>
      </c>
    </row>
    <row r="50" spans="1:6" ht="15.95">
      <c r="A50" s="44">
        <v>4559</v>
      </c>
      <c r="B50" s="169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69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69" t="s">
        <v>68</v>
      </c>
      <c r="C52" s="45" t="s">
        <v>68</v>
      </c>
    </row>
    <row r="53" spans="1:6" ht="15.95">
      <c r="A53" s="44">
        <v>4897</v>
      </c>
      <c r="B53" s="169" t="s">
        <v>56</v>
      </c>
      <c r="C53" s="45" t="s">
        <v>56</v>
      </c>
    </row>
    <row r="54" spans="1:6" ht="15.95">
      <c r="A54" s="44">
        <v>5105</v>
      </c>
      <c r="B54" s="169" t="s">
        <v>56</v>
      </c>
      <c r="C54" s="45" t="s">
        <v>56</v>
      </c>
    </row>
    <row r="55" spans="1:6" ht="15.95">
      <c r="A55" s="44">
        <v>5653</v>
      </c>
      <c r="B55" s="169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69" t="s">
        <v>56</v>
      </c>
      <c r="C56" s="45" t="s">
        <v>56</v>
      </c>
    </row>
    <row r="57" spans="1:6" ht="15.95">
      <c r="A57" s="44">
        <v>6253</v>
      </c>
      <c r="B57" s="169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69" t="s">
        <v>79</v>
      </c>
      <c r="C58" s="45" t="s">
        <v>79</v>
      </c>
    </row>
    <row r="59" spans="1:6" ht="15.95">
      <c r="A59" s="44">
        <v>6397</v>
      </c>
      <c r="B59" s="169" t="s">
        <v>77</v>
      </c>
      <c r="C59" s="45" t="s">
        <v>77</v>
      </c>
    </row>
    <row r="60" spans="1:6" ht="15.95">
      <c r="A60" s="44">
        <v>6452</v>
      </c>
      <c r="B60" s="169" t="s">
        <v>62</v>
      </c>
      <c r="C60" s="45" t="s">
        <v>62</v>
      </c>
    </row>
    <row r="61" spans="1:6" ht="15.95">
      <c r="A61" s="44">
        <v>6497</v>
      </c>
      <c r="B61" s="169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69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69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69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69" t="s">
        <v>50</v>
      </c>
      <c r="C65" s="45" t="s">
        <v>50</v>
      </c>
    </row>
    <row r="66" spans="1:7" ht="15.95">
      <c r="A66" s="44">
        <v>7470</v>
      </c>
      <c r="B66" s="169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69" t="s">
        <v>60</v>
      </c>
      <c r="C67" s="45" t="s">
        <v>60</v>
      </c>
    </row>
    <row r="68" spans="1:7" ht="15.95">
      <c r="A68" s="44">
        <v>7722</v>
      </c>
      <c r="B68" s="169" t="s">
        <v>56</v>
      </c>
      <c r="C68" s="45" t="s">
        <v>56</v>
      </c>
    </row>
    <row r="69" spans="1:7" ht="15.95">
      <c r="A69" s="44">
        <v>7941</v>
      </c>
      <c r="B69" s="169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69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69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69" t="s">
        <v>46</v>
      </c>
      <c r="C72" s="45" t="s">
        <v>46</v>
      </c>
    </row>
    <row r="73" spans="1:7" ht="15.95">
      <c r="A73" s="44">
        <v>9411</v>
      </c>
      <c r="B73" s="169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69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69" t="s">
        <v>64</v>
      </c>
      <c r="C75" s="45" t="s">
        <v>64</v>
      </c>
    </row>
    <row r="76" spans="1:7" ht="15.95">
      <c r="A76" s="44">
        <v>9582</v>
      </c>
      <c r="B76" s="169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69" t="s">
        <v>56</v>
      </c>
      <c r="C77" s="45" t="s">
        <v>56</v>
      </c>
    </row>
    <row r="78" spans="1:7" ht="15.95">
      <c r="A78" s="44">
        <v>9889</v>
      </c>
      <c r="B78" s="169" t="s">
        <v>77</v>
      </c>
      <c r="C78" s="45" t="s">
        <v>77</v>
      </c>
    </row>
    <row r="79" spans="1:7" ht="15.95">
      <c r="A79" s="44">
        <v>10075</v>
      </c>
      <c r="B79" s="169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69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69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69" t="s">
        <v>62</v>
      </c>
      <c r="C82" s="45" t="s">
        <v>62</v>
      </c>
    </row>
    <row r="83" spans="1:7" ht="15.95">
      <c r="A83" s="44">
        <v>10126</v>
      </c>
      <c r="B83" s="169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69" t="s">
        <v>56</v>
      </c>
      <c r="C84" s="45" t="s">
        <v>56</v>
      </c>
    </row>
    <row r="85" spans="1:7" ht="15.95">
      <c r="A85" s="44">
        <v>10751</v>
      </c>
      <c r="B85" s="169" t="s">
        <v>56</v>
      </c>
      <c r="C85" s="45" t="s">
        <v>56</v>
      </c>
    </row>
    <row r="86" spans="1:7" ht="15.95">
      <c r="A86" s="44">
        <v>11139</v>
      </c>
      <c r="B86" s="169" t="s">
        <v>56</v>
      </c>
      <c r="C86" s="45" t="s">
        <v>56</v>
      </c>
    </row>
    <row r="87" spans="1:7" ht="15.95">
      <c r="A87" s="44">
        <v>11155</v>
      </c>
      <c r="B87" s="169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69" t="s">
        <v>62</v>
      </c>
      <c r="C88" s="45" t="s">
        <v>62</v>
      </c>
    </row>
    <row r="89" spans="1:7" ht="15.95">
      <c r="A89" s="44">
        <v>11818</v>
      </c>
      <c r="B89" s="169" t="s">
        <v>68</v>
      </c>
      <c r="C89" s="45" t="s">
        <v>68</v>
      </c>
    </row>
    <row r="90" spans="1:7" ht="15.95">
      <c r="A90" s="44">
        <v>12006</v>
      </c>
      <c r="B90" s="169" t="s">
        <v>50</v>
      </c>
      <c r="C90" s="45" t="s">
        <v>50</v>
      </c>
    </row>
    <row r="91" spans="1:7" ht="15.95">
      <c r="A91" s="44">
        <v>12332</v>
      </c>
      <c r="B91" s="169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69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69" t="s">
        <v>64</v>
      </c>
      <c r="C93" s="45" t="s">
        <v>64</v>
      </c>
    </row>
    <row r="94" spans="1:7" ht="15.95">
      <c r="A94" s="44">
        <v>13168</v>
      </c>
      <c r="B94" s="169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69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69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69" t="s">
        <v>73</v>
      </c>
      <c r="C97" s="45" t="s">
        <v>73</v>
      </c>
    </row>
    <row r="98" spans="1:4" ht="15.95">
      <c r="A98" s="44">
        <v>16551</v>
      </c>
      <c r="B98" s="169" t="s">
        <v>60</v>
      </c>
      <c r="C98" s="45" t="s">
        <v>60</v>
      </c>
    </row>
    <row r="99" spans="1:4" ht="15.95">
      <c r="A99" s="44">
        <v>16634</v>
      </c>
      <c r="B99" s="169" t="s">
        <v>71</v>
      </c>
      <c r="C99" s="45" t="s">
        <v>71</v>
      </c>
    </row>
    <row r="100" spans="1:4" ht="15.95">
      <c r="A100" s="44">
        <v>16644</v>
      </c>
      <c r="B100" s="169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69" t="s">
        <v>49</v>
      </c>
      <c r="C101" s="45" t="s">
        <v>49</v>
      </c>
    </row>
    <row r="102" spans="1:4" ht="15.95">
      <c r="A102" s="44">
        <v>17782</v>
      </c>
      <c r="B102" s="169" t="s">
        <v>56</v>
      </c>
      <c r="C102" s="45" t="s">
        <v>56</v>
      </c>
    </row>
    <row r="103" spans="1:4" ht="15.95">
      <c r="A103" s="44">
        <v>17838</v>
      </c>
      <c r="B103" s="169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69" t="s">
        <v>49</v>
      </c>
      <c r="C104" s="45" t="s">
        <v>49</v>
      </c>
    </row>
    <row r="105" spans="1:4" ht="15.95">
      <c r="A105" s="44">
        <v>18090</v>
      </c>
      <c r="B105" s="169" t="s">
        <v>56</v>
      </c>
      <c r="C105" s="45" t="s">
        <v>56</v>
      </c>
    </row>
    <row r="106" spans="1:4" ht="15.95">
      <c r="A106" s="44">
        <v>20053</v>
      </c>
      <c r="B106" s="169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69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69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69" t="s">
        <v>64</v>
      </c>
      <c r="C109" s="45" t="s">
        <v>64</v>
      </c>
    </row>
    <row r="110" spans="1:4" ht="15.95">
      <c r="A110" s="44">
        <v>22271</v>
      </c>
      <c r="B110" s="169" t="s">
        <v>77</v>
      </c>
      <c r="C110" s="45" t="s">
        <v>77</v>
      </c>
    </row>
    <row r="111" spans="1:4" ht="15.95">
      <c r="A111" s="44">
        <v>22626</v>
      </c>
      <c r="B111" s="169" t="s">
        <v>71</v>
      </c>
      <c r="C111" s="45" t="s">
        <v>71</v>
      </c>
    </row>
    <row r="112" spans="1:4" ht="15.95">
      <c r="A112" s="44">
        <v>24446</v>
      </c>
      <c r="B112" s="169" t="s">
        <v>64</v>
      </c>
      <c r="C112" s="45" t="s">
        <v>64</v>
      </c>
    </row>
    <row r="113" spans="1:5" ht="15.95">
      <c r="A113" s="44">
        <v>25853</v>
      </c>
      <c r="B113" s="169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69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69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69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Matrícula_TELECOMUNICACIONES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0" t="s">
        <v>232</v>
      </c>
      <c r="U2" s="170" t="s">
        <v>233</v>
      </c>
      <c r="V2" s="28" t="s">
        <v>234</v>
      </c>
      <c r="W2" s="170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0" t="s">
        <v>252</v>
      </c>
      <c r="AO2" s="170" t="s">
        <v>253</v>
      </c>
      <c r="AP2" s="170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0" t="s">
        <v>260</v>
      </c>
      <c r="AW2" s="170" t="s">
        <v>261</v>
      </c>
      <c r="AX2" s="170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4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TELECOMUNICACIONES'!B3</f>
        <v>0</v>
      </c>
      <c r="C3" s="184" t="s">
        <v>27</v>
      </c>
      <c r="D3" s="184"/>
      <c r="E3" s="154" t="str">
        <f>'Especialidad TELECOMUNICACIONES'!E3</f>
        <v>INGRESE RBD CORRECTO</v>
      </c>
      <c r="F3" s="184" t="s">
        <v>28</v>
      </c>
      <c r="G3" s="184"/>
      <c r="H3" s="155">
        <f>'Especialidad TELECOMUNICACIONES'!I3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1243</v>
      </c>
      <c r="AC3" s="112" t="s">
        <v>1244</v>
      </c>
      <c r="AD3" s="113" t="s">
        <v>1245</v>
      </c>
      <c r="AE3" s="109"/>
      <c r="AF3" s="114" t="s">
        <v>1246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1248</v>
      </c>
      <c r="AG4" s="121" t="s">
        <v>1249</v>
      </c>
      <c r="AH4" s="121" t="s">
        <v>1249</v>
      </c>
      <c r="AI4" s="121" t="s">
        <v>1250</v>
      </c>
      <c r="AJ4" s="122">
        <v>0</v>
      </c>
      <c r="AK4" s="123">
        <v>1</v>
      </c>
    </row>
    <row r="5" spans="1:40" ht="51.95">
      <c r="A5" s="105" t="str">
        <f>ESPECIALIDAD</f>
        <v>TELECOMUNICACIONES</v>
      </c>
      <c r="B5" s="105"/>
      <c r="C5" s="105"/>
      <c r="D5" s="105"/>
      <c r="E5" s="105"/>
      <c r="F5" s="105"/>
      <c r="G5" s="105"/>
      <c r="H5" s="105" t="str" cm="1">
        <f t="array" ref="H5:I5">'Especialidad TELECOMUNICACIONES'!I8:J8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1251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1253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0" t="s">
        <v>1254</v>
      </c>
      <c r="M9" s="190"/>
      <c r="N9"/>
      <c r="O9"/>
      <c r="X9" s="47"/>
      <c r="AJ9" s="132"/>
      <c r="AK9" s="132"/>
    </row>
    <row r="10" spans="1:40" ht="51">
      <c r="A10" s="156" t="str" cm="1">
        <f t="array" aca="1" ref="A10:J871" ca="1">'Especialidad TELECOMUNICACIONES'!A10:J871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1255</v>
      </c>
      <c r="M10" s="133" t="s">
        <v>1256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1257</v>
      </c>
      <c r="X10" s="158" t="s">
        <v>1258</v>
      </c>
      <c r="Y10" s="156" t="s">
        <v>1259</v>
      </c>
      <c r="Z10" s="156" t="s">
        <v>1260</v>
      </c>
      <c r="AA10" s="159" t="s">
        <v>1261</v>
      </c>
      <c r="AB10" s="134" t="s">
        <v>1262</v>
      </c>
      <c r="AC10" s="135" t="s">
        <v>1263</v>
      </c>
      <c r="AD10" s="135" t="s">
        <v>1264</v>
      </c>
      <c r="AE10" s="2"/>
      <c r="AF10" s="145" t="s">
        <v>1265</v>
      </c>
      <c r="AG10" s="145" t="s">
        <v>1266</v>
      </c>
      <c r="AH10" s="145" t="s">
        <v>1267</v>
      </c>
      <c r="AI10" s="145" t="s">
        <v>1268</v>
      </c>
      <c r="AJ10" s="145" t="s">
        <v>1269</v>
      </c>
      <c r="AK10" s="140" t="s">
        <v>1270</v>
      </c>
    </row>
    <row r="11" spans="1:40">
      <c r="A11" s="48" t="str">
        <f ca="1"/>
        <v>MÁQUINAS Y EQUIPOS</v>
      </c>
      <c r="B11" s="48" t="str">
        <f ca="1"/>
        <v>Access point decodificador DTH</v>
      </c>
      <c r="C11" s="48" t="str">
        <f ca="1"/>
        <v>G/2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>Access point decodificador DTH</v>
      </c>
      <c r="W11" s="39" t="str">
        <f t="shared" ca="1" si="0"/>
        <v>G/2</v>
      </c>
      <c r="X11" s="39" cm="1">
        <f t="array" aca="1" ref="X11" ca="1">IFERROR(_xlfn.IFS(W11="E",1,W11="G/2",$I$3/2,W11="G/5",$I$3/5,W11="G/10",$I$3/10,W11="i",$I$3),"")</f>
        <v>0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0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>Alarmas  IP</v>
      </c>
      <c r="C12" s="48" t="str">
        <f ca="1"/>
        <v>G/2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Alarmas  IP</v>
      </c>
      <c r="W12" s="38" t="str">
        <f t="shared" ca="1" si="0"/>
        <v>G/2</v>
      </c>
      <c r="X12" s="38" cm="1">
        <f t="array" aca="1" ref="X12" ca="1">IFERROR(_xlfn.IFS(W12="E",1,W12="G/2",$I$3/2,W12="G/5",$I$3/5,W12="G/10",$I$3/10,W12="i",$I$3),"")</f>
        <v>0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0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 xml:space="preserve">Amplificador para cable coaxial </v>
      </c>
      <c r="C13" s="48" t="str">
        <f ca="1"/>
        <v>E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 xml:space="preserve">Amplificador para cable coaxial </v>
      </c>
      <c r="W13" s="38" t="str">
        <f t="shared" ca="1" si="0"/>
        <v>E</v>
      </c>
      <c r="X13" s="38" cm="1">
        <f t="array" aca="1" ref="X13" ca="1">IFERROR(_xlfn.IFS(W13="E",1,W13="G/2",$I$3/2,W13="G/5",$I$3/5,W13="G/10",$I$3/10,W13="i",$I$3),"")</f>
        <v>1</v>
      </c>
      <c r="Y13" s="136">
        <f t="shared" ca="1" si="3"/>
        <v>0</v>
      </c>
      <c r="Z13" s="48">
        <f t="shared" ca="1" si="4"/>
        <v>0</v>
      </c>
      <c r="AA13" s="110">
        <f t="shared" ca="1" si="1"/>
        <v>1.5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>Amplificadores de radiocomunicaciones</v>
      </c>
      <c r="C14" s="48" t="str">
        <f ca="1"/>
        <v>E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>Amplificadores de radiocomunicaciones</v>
      </c>
      <c r="W14" s="38" t="str">
        <f t="shared" ca="1" si="0"/>
        <v>E</v>
      </c>
      <c r="X14" s="38" cm="1">
        <f t="array" aca="1" ref="X14" ca="1">IFERROR(_xlfn.IFS(W14="E",1,W14="G/2",$I$3/2,W14="G/5",$I$3/5,W14="G/10",$I$3/10,W14="i",$I$3),"")</f>
        <v>1</v>
      </c>
      <c r="Y14" s="136">
        <f t="shared" ca="1" si="3"/>
        <v>0</v>
      </c>
      <c r="Z14" s="48">
        <f t="shared" ca="1" si="4"/>
        <v>0</v>
      </c>
      <c r="AA14" s="110">
        <f t="shared" ca="1" si="1"/>
        <v>1.5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1" t="s">
        <v>1271</v>
      </c>
      <c r="AG14" s="192"/>
      <c r="AH14" s="192"/>
      <c r="AI14" s="192"/>
      <c r="AJ14" s="192"/>
      <c r="AK14" s="143"/>
    </row>
    <row r="15" spans="1:40" ht="51">
      <c r="A15" s="48" t="str">
        <f ca="1"/>
        <v>MÁQUINAS Y EQUIPOS</v>
      </c>
      <c r="B15" s="48" t="str">
        <f ca="1"/>
        <v>Antena OFF set</v>
      </c>
      <c r="C15" s="48" t="str">
        <f ca="1"/>
        <v>E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Antena OFF set</v>
      </c>
      <c r="W15" s="38" t="str">
        <f t="shared" ca="1" si="0"/>
        <v>E</v>
      </c>
      <c r="X15" s="38" cm="1">
        <f t="array" aca="1" ref="X15" ca="1">IFERROR(_xlfn.IFS(W15="E",1,W15="G/2",$I$3/2,W15="G/5",$I$3/5,W15="G/10",$I$3/10,W15="i",$I$3),"")</f>
        <v>1</v>
      </c>
      <c r="Y15" s="136">
        <f t="shared" ca="1" si="3"/>
        <v>0</v>
      </c>
      <c r="Z15" s="48">
        <f t="shared" ca="1" si="4"/>
        <v>0</v>
      </c>
      <c r="AA15" s="110">
        <f t="shared" ca="1" si="1"/>
        <v>1.5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1272</v>
      </c>
      <c r="AG15" s="148" t="s">
        <v>1273</v>
      </c>
      <c r="AH15" s="148" t="s">
        <v>1274</v>
      </c>
      <c r="AI15" s="148" t="s">
        <v>1275</v>
      </c>
      <c r="AJ15" s="148" t="s">
        <v>1276</v>
      </c>
      <c r="AK15" s="144" t="s">
        <v>1277</v>
      </c>
    </row>
    <row r="16" spans="1:40" ht="17.100000000000001">
      <c r="A16" s="48" t="str">
        <f ca="1"/>
        <v>MÁQUINAS Y EQUIPOS</v>
      </c>
      <c r="B16" s="48" t="str">
        <f ca="1"/>
        <v xml:space="preserve">Antenas (sectorial banda 2,4 GHS) </v>
      </c>
      <c r="C16" s="48" t="str">
        <f ca="1"/>
        <v>G/2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 xml:space="preserve">Antenas (sectorial banda 2,4 GHS) </v>
      </c>
      <c r="W16" s="38" t="str">
        <f t="shared" ca="1" si="0"/>
        <v>G/2</v>
      </c>
      <c r="X16" s="38" cm="1">
        <f t="array" aca="1" ref="X16" ca="1">IFERROR(_xlfn.IFS(W16="E",1,W16="G/2",$I$3/2,W16="G/5",$I$3/5,W16="G/10",$I$3/10,W16="i",$I$3),"")</f>
        <v>0</v>
      </c>
      <c r="Y16" s="136">
        <f t="shared" ca="1" si="3"/>
        <v>0</v>
      </c>
      <c r="Z16" s="48">
        <f t="shared" ca="1" si="4"/>
        <v>0</v>
      </c>
      <c r="AA16" s="110">
        <f t="shared" ca="1" si="1"/>
        <v>0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Cámaras IP</v>
      </c>
      <c r="C17" s="48" t="str">
        <f ca="1"/>
        <v>G/2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Cámaras IP</v>
      </c>
      <c r="W17" s="38" t="str">
        <f t="shared" ca="1" si="0"/>
        <v>G/2</v>
      </c>
      <c r="X17" s="38" cm="1">
        <f t="array" aca="1" ref="X17" ca="1">IFERROR(_xlfn.IFS(W17="E",1,W17="G/2",$I$3/2,W17="G/5",$I$3/5,W17="G/10",$I$3/10,W17="i",$I$3),"")</f>
        <v>0</v>
      </c>
      <c r="Y17" s="136">
        <f t="shared" ca="1" si="3"/>
        <v>0</v>
      </c>
      <c r="Z17" s="48">
        <f t="shared" ca="1" si="4"/>
        <v>0</v>
      </c>
      <c r="AA17" s="110">
        <f t="shared" ca="1" si="1"/>
        <v>0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>Central telefónica IP</v>
      </c>
      <c r="C18" s="48" t="str">
        <f ca="1"/>
        <v>E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>Central telefónica IP</v>
      </c>
      <c r="W18" s="38" t="str">
        <f t="shared" ca="1" si="0"/>
        <v>E</v>
      </c>
      <c r="X18" s="38" cm="1">
        <f t="array" aca="1" ref="X18" ca="1">IFERROR(_xlfn.IFS(W18="E",1,W18="G/2",$I$3/2,W18="G/5",$I$3/5,W18="G/10",$I$3/10,W18="i",$I$3),"")</f>
        <v>1</v>
      </c>
      <c r="Y18" s="136">
        <f t="shared" ca="1" si="3"/>
        <v>0</v>
      </c>
      <c r="Z18" s="48">
        <f t="shared" ca="1" si="4"/>
        <v>0</v>
      </c>
      <c r="AA18" s="110">
        <f t="shared" ca="1" si="1"/>
        <v>1.5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MÁQUINAS Y EQUIPOS</v>
      </c>
      <c r="B19" s="48" t="str">
        <f ca="1"/>
        <v>Extractor de soldadura</v>
      </c>
      <c r="C19" s="48" t="str">
        <f ca="1"/>
        <v>G/2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>Extractor de soldadura</v>
      </c>
      <c r="W19" s="38" t="str">
        <f t="shared" ca="1" si="0"/>
        <v>G/2</v>
      </c>
      <c r="X19" s="38" cm="1">
        <f t="array" aca="1" ref="X19" ca="1">IFERROR(_xlfn.IFS(W19="E",1,W19="G/2",$I$3/2,W19="G/5",$I$3/5,W19="G/10",$I$3/10,W19="i",$I$3),"")</f>
        <v>0</v>
      </c>
      <c r="Y19" s="136">
        <f t="shared" ca="1" si="3"/>
        <v>0</v>
      </c>
      <c r="Z19" s="48">
        <f t="shared" ca="1" si="4"/>
        <v>0</v>
      </c>
      <c r="AA19" s="110">
        <f ca="1">IFERROR(X19*1.5,"")</f>
        <v>0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>Filtro DASA</v>
      </c>
      <c r="C20" s="48" t="str">
        <f ca="1"/>
        <v>E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>Filtro DASA</v>
      </c>
      <c r="W20" s="38" t="str">
        <f t="shared" ca="1" si="0"/>
        <v>E</v>
      </c>
      <c r="X20" s="38" cm="1">
        <f t="array" aca="1" ref="X20" ca="1">IFERROR(_xlfn.IFS(W20="E",1,W20="G/2",$I$3/2,W20="G/5",$I$3/5,W20="G/10",$I$3/10,W20="i",$I$3),"")</f>
        <v>1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1.5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Filtro pasa bandas</v>
      </c>
      <c r="C21" s="48" t="str">
        <f ca="1"/>
        <v>G/10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Filtro pasa bandas</v>
      </c>
      <c r="W21" s="38" t="str">
        <f t="shared" ca="1" si="0"/>
        <v>G/10</v>
      </c>
      <c r="X21" s="38" cm="1">
        <f t="array" aca="1" ref="X21" ca="1">IFERROR(_xlfn.IFS(W21="E",1,W21="G/2",$I$3/2,W21="G/5",$I$3/5,W21="G/10",$I$3/10,W21="i",$I$3),"")</f>
        <v>0</v>
      </c>
      <c r="Y21" s="136">
        <f t="shared" ca="1" si="3"/>
        <v>0</v>
      </c>
      <c r="Z21" s="48">
        <f t="shared" ca="1" si="4"/>
        <v>0</v>
      </c>
      <c r="AA21" s="110">
        <f t="shared" ca="1" si="5"/>
        <v>0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 xml:space="preserve">Fuente de poder </v>
      </c>
      <c r="C22" s="48" t="str">
        <f ca="1"/>
        <v>E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 xml:space="preserve">Fuente de poder </v>
      </c>
      <c r="W22" s="38" t="str">
        <f t="shared" ca="1" si="0"/>
        <v>E</v>
      </c>
      <c r="X22" s="38" cm="1">
        <f t="array" aca="1" ref="X22" ca="1">IFERROR(_xlfn.IFS(W22="E",1,W22="G/2",$I$3/2,W22="G/5",$I$3/5,W22="G/10",$I$3/10,W22="i",$I$3),"")</f>
        <v>1</v>
      </c>
      <c r="Y22" s="136">
        <f t="shared" ca="1" si="3"/>
        <v>0</v>
      </c>
      <c r="Z22" s="48">
        <f t="shared" ca="1" si="4"/>
        <v>0</v>
      </c>
      <c r="AA22" s="110">
        <f t="shared" ca="1" si="5"/>
        <v>1.5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>Fuentes de poder CC regulada  0 - 30V</v>
      </c>
      <c r="C23" s="48" t="str">
        <f ca="1"/>
        <v>G/10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>Fuentes de poder CC regulada  0 - 30V</v>
      </c>
      <c r="W23" s="38" t="str">
        <f t="shared" ca="1" si="0"/>
        <v>G/10</v>
      </c>
      <c r="X23" s="38" cm="1">
        <f t="array" aca="1" ref="X23" ca="1">IFERROR(_xlfn.IFS(W23="E",1,W23="G/2",$I$3/2,W23="G/5",$I$3/5,W23="G/10",$I$3/10,W23="i",$I$3),"")</f>
        <v>0</v>
      </c>
      <c r="Y23" s="136">
        <f t="shared" ca="1" si="3"/>
        <v>0</v>
      </c>
      <c r="Z23" s="48">
        <f t="shared" ca="1" si="4"/>
        <v>0</v>
      </c>
      <c r="AA23" s="110">
        <f t="shared" ca="1" si="5"/>
        <v>0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MÁQUINAS Y EQUIPOS</v>
      </c>
      <c r="B24" s="48" t="str">
        <f ca="1"/>
        <v>Fusionadora de fibra óptica</v>
      </c>
      <c r="C24" s="48" t="str">
        <f ca="1"/>
        <v>E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MÁQUINAS Y EQUIPOS</v>
      </c>
      <c r="U24" s="39" t="str">
        <f t="shared" ca="1" si="0"/>
        <v>MÁQUINAS Y EQUIPOS</v>
      </c>
      <c r="V24" s="38" t="str">
        <f t="shared" ca="1" si="0"/>
        <v>Fusionadora de fibra óptica</v>
      </c>
      <c r="W24" s="38" t="str">
        <f t="shared" ca="1" si="0"/>
        <v>E</v>
      </c>
      <c r="X24" s="38" cm="1">
        <f t="array" aca="1" ref="X24" ca="1">IFERROR(_xlfn.IFS(W24="E",1,W24="G/2",$I$3/2,W24="G/5",$I$3/5,W24="G/10",$I$3/10,W24="i",$I$3),"")</f>
        <v>1</v>
      </c>
      <c r="Y24" s="136">
        <f t="shared" ca="1" si="3"/>
        <v>0</v>
      </c>
      <c r="Z24" s="48">
        <f t="shared" ca="1" si="4"/>
        <v>0</v>
      </c>
      <c r="AA24" s="110">
        <f t="shared" ca="1" si="5"/>
        <v>1.5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MÁQUINAS Y EQUIPOS</v>
      </c>
      <c r="B25" s="48" t="str">
        <f ca="1"/>
        <v>Generador de audiofrecuencia</v>
      </c>
      <c r="C25" s="48" t="str">
        <f ca="1"/>
        <v>G/10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MÁQUINAS Y EQUIPOS</v>
      </c>
      <c r="U25" s="39" t="str">
        <f t="shared" ca="1" si="0"/>
        <v>MÁQUINAS Y EQUIPOS</v>
      </c>
      <c r="V25" s="38" t="str">
        <f t="shared" ca="1" si="0"/>
        <v>Generador de audiofrecuencia</v>
      </c>
      <c r="W25" s="38" t="str">
        <f t="shared" ca="1" si="0"/>
        <v>G/10</v>
      </c>
      <c r="X25" s="38" cm="1">
        <f t="array" aca="1" ref="X25" ca="1">IFERROR(_xlfn.IFS(W25="E",1,W25="G/2",$I$3/2,W25="G/5",$I$3/5,W25="G/10",$I$3/10,W25="i",$I$3),"")</f>
        <v>0</v>
      </c>
      <c r="Y25" s="136">
        <f t="shared" ca="1" si="3"/>
        <v>0</v>
      </c>
      <c r="Z25" s="48">
        <f t="shared" ca="1" si="4"/>
        <v>0</v>
      </c>
      <c r="AA25" s="110">
        <f t="shared" ca="1" si="5"/>
        <v>0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MÁQUINAS Y EQUIPOS</v>
      </c>
      <c r="B26" s="48" t="str">
        <f ca="1"/>
        <v>Generador de radiofrecuencia</v>
      </c>
      <c r="C26" s="48" t="str">
        <f ca="1"/>
        <v>G/10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MÁQUINAS Y EQUIPOS</v>
      </c>
      <c r="U26" s="39" t="str">
        <f t="shared" ca="1" si="0"/>
        <v>MÁQUINAS Y EQUIPOS</v>
      </c>
      <c r="V26" s="38" t="str">
        <f t="shared" ca="1" si="0"/>
        <v>Generador de radiofrecuencia</v>
      </c>
      <c r="W26" s="38" t="str">
        <f t="shared" ca="1" si="0"/>
        <v>G/10</v>
      </c>
      <c r="X26" s="38" cm="1">
        <f t="array" aca="1" ref="X26" ca="1">IFERROR(_xlfn.IFS(W26="E",1,W26="G/2",$I$3/2,W26="G/5",$I$3/5,W26="G/10",$I$3/10,W26="i",$I$3),"")</f>
        <v>0</v>
      </c>
      <c r="Y26" s="136">
        <f t="shared" ca="1" si="3"/>
        <v>0</v>
      </c>
      <c r="Z26" s="48">
        <f t="shared" ca="1" si="4"/>
        <v>0</v>
      </c>
      <c r="AA26" s="110">
        <f t="shared" ca="1" si="5"/>
        <v>0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MÁQUINAS Y EQUIPOS</v>
      </c>
      <c r="B27" s="48" t="str">
        <f ca="1"/>
        <v>Inyectores de potencia</v>
      </c>
      <c r="C27" s="48" t="str">
        <f ca="1"/>
        <v>E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MÁQUINAS Y EQUIPOS</v>
      </c>
      <c r="U27" s="39" t="str">
        <f t="shared" ca="1" si="0"/>
        <v>MÁQUINAS Y EQUIPOS</v>
      </c>
      <c r="V27" s="38" t="str">
        <f t="shared" ca="1" si="0"/>
        <v>Inyectores de potencia</v>
      </c>
      <c r="W27" s="38" t="str">
        <f t="shared" ca="1" si="0"/>
        <v>E</v>
      </c>
      <c r="X27" s="38" cm="1">
        <f t="array" aca="1" ref="X27" ca="1">IFERROR(_xlfn.IFS(W27="E",1,W27="G/2",$I$3/2,W27="G/5",$I$3/5,W27="G/10",$I$3/10,W27="i",$I$3),"")</f>
        <v>1</v>
      </c>
      <c r="Y27" s="136">
        <f t="shared" ca="1" si="3"/>
        <v>0</v>
      </c>
      <c r="Z27" s="48">
        <f t="shared" ca="1" si="4"/>
        <v>0</v>
      </c>
      <c r="AA27" s="110">
        <f t="shared" ca="1" si="5"/>
        <v>1.5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MÁQUINAS Y EQUIPOS</v>
      </c>
      <c r="B28" s="48" t="str">
        <f ca="1"/>
        <v>Mezclador de CATV</v>
      </c>
      <c r="C28" s="48" t="str">
        <f ca="1"/>
        <v>E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MÁQUINAS Y EQUIPOS</v>
      </c>
      <c r="U28" s="39" t="str">
        <f t="shared" ca="1" si="0"/>
        <v>MÁQUINAS Y EQUIPOS</v>
      </c>
      <c r="V28" s="38" t="str">
        <f t="shared" ca="1" si="0"/>
        <v>Mezclador de CATV</v>
      </c>
      <c r="W28" s="38" t="str">
        <f t="shared" ca="1" si="0"/>
        <v>E</v>
      </c>
      <c r="X28" s="38" cm="1">
        <f t="array" aca="1" ref="X28" ca="1">IFERROR(_xlfn.IFS(W28="E",1,W28="G/2",$I$3/2,W28="G/5",$I$3/5,W28="G/10",$I$3/10,W28="i",$I$3),"")</f>
        <v>1</v>
      </c>
      <c r="Y28" s="136">
        <f t="shared" ca="1" si="3"/>
        <v>0</v>
      </c>
      <c r="Z28" s="48">
        <f t="shared" ca="1" si="4"/>
        <v>0</v>
      </c>
      <c r="AA28" s="110">
        <f t="shared" ca="1" si="5"/>
        <v>1.5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MÁQUINAS Y EQUIPOS</v>
      </c>
      <c r="B29" s="48" t="str">
        <f ca="1"/>
        <v>Módulos de AM</v>
      </c>
      <c r="C29" s="48" t="str">
        <f ca="1"/>
        <v>E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MÁQUINAS Y EQUIPOS</v>
      </c>
      <c r="U29" s="39" t="str">
        <f t="shared" ca="1" si="0"/>
        <v>MÁQUINAS Y EQUIPOS</v>
      </c>
      <c r="V29" s="38" t="str">
        <f t="shared" ca="1" si="0"/>
        <v>Módulos de AM</v>
      </c>
      <c r="W29" s="38" t="str">
        <f t="shared" ca="1" si="0"/>
        <v>E</v>
      </c>
      <c r="X29" s="38" cm="1">
        <f t="array" aca="1" ref="X29" ca="1">IFERROR(_xlfn.IFS(W29="E",1,W29="G/2",$I$3/2,W29="G/5",$I$3/5,W29="G/10",$I$3/10,W29="i",$I$3),"")</f>
        <v>1</v>
      </c>
      <c r="Y29" s="136">
        <f t="shared" ca="1" si="3"/>
        <v>0</v>
      </c>
      <c r="Z29" s="48">
        <f t="shared" ca="1" si="4"/>
        <v>0</v>
      </c>
      <c r="AA29" s="110">
        <f t="shared" ca="1" si="5"/>
        <v>1.5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MÁQUINAS Y EQUIPOS</v>
      </c>
      <c r="B30" s="48" t="str">
        <f ca="1"/>
        <v>Módulos de FM</v>
      </c>
      <c r="C30" s="48" t="str">
        <f ca="1"/>
        <v>E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MÁQUINAS Y EQUIPOS</v>
      </c>
      <c r="U30" s="39" t="str">
        <f t="shared" ca="1" si="0"/>
        <v>MÁQUINAS Y EQUIPOS</v>
      </c>
      <c r="V30" s="38" t="str">
        <f t="shared" ca="1" si="0"/>
        <v>Módulos de FM</v>
      </c>
      <c r="W30" s="38" t="str">
        <f t="shared" ca="1" si="0"/>
        <v>E</v>
      </c>
      <c r="X30" s="38" cm="1">
        <f t="array" aca="1" ref="X30" ca="1">IFERROR(_xlfn.IFS(W30="E",1,W30="G/2",$I$3/2,W30="G/5",$I$3/5,W30="G/10",$I$3/10,W30="i",$I$3),"")</f>
        <v>1</v>
      </c>
      <c r="Y30" s="136">
        <f t="shared" ca="1" si="3"/>
        <v>0</v>
      </c>
      <c r="Z30" s="48">
        <f t="shared" ca="1" si="4"/>
        <v>0</v>
      </c>
      <c r="AA30" s="110">
        <f t="shared" ca="1" si="5"/>
        <v>1.5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MÁQUINAS Y EQUIPOS</v>
      </c>
      <c r="B31" s="48" t="str">
        <f ca="1"/>
        <v>Notebook</v>
      </c>
      <c r="C31" s="48" t="str">
        <f ca="1"/>
        <v>G/10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MÁQUINAS Y EQUIPOS</v>
      </c>
      <c r="U31" s="39" t="str">
        <f t="shared" ca="1" si="0"/>
        <v>MÁQUINAS Y EQUIPOS</v>
      </c>
      <c r="V31" s="38" t="str">
        <f t="shared" ca="1" si="0"/>
        <v>Notebook</v>
      </c>
      <c r="W31" s="38" t="str">
        <f t="shared" ca="1" si="0"/>
        <v>G/10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MÁQUINAS Y EQUIPOS</v>
      </c>
      <c r="B32" s="48" t="str">
        <f ca="1"/>
        <v>Ponchadora Krone</v>
      </c>
      <c r="C32" s="48" t="str">
        <f ca="1"/>
        <v>G/2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MÁQUINAS Y EQUIPOS</v>
      </c>
      <c r="U32" s="39" t="str">
        <f t="shared" ca="1" si="0"/>
        <v>MÁQUINAS Y EQUIPOS</v>
      </c>
      <c r="V32" s="38" t="str">
        <f t="shared" ca="1" si="0"/>
        <v>Ponchadora Krone</v>
      </c>
      <c r="W32" s="38" t="str">
        <f t="shared" ca="1" si="0"/>
        <v>G/2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MÁQUINAS Y EQUIPOS</v>
      </c>
      <c r="B33" s="48" t="str">
        <f ca="1"/>
        <v>Router</v>
      </c>
      <c r="C33" s="48" t="str">
        <f ca="1"/>
        <v>G/2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MÁQUINAS Y EQUIPOS</v>
      </c>
      <c r="U33" s="39" t="str">
        <f t="shared" ca="1" si="0"/>
        <v>MÁQUINAS Y EQUIPOS</v>
      </c>
      <c r="V33" s="38" t="str">
        <f t="shared" ca="1" si="0"/>
        <v>Router</v>
      </c>
      <c r="W33" s="38" t="str">
        <f t="shared" ca="1" si="0"/>
        <v>G/2</v>
      </c>
      <c r="X33" s="38" cm="1">
        <f t="array" aca="1" ref="X33" ca="1">IFERROR(_xlfn.IFS(W33="E",1,W33="G/2",$I$3/2,W33="G/5",$I$3/5,W33="G/10",$I$3/10,W33="i",$I$3),"")</f>
        <v>0</v>
      </c>
      <c r="Y33" s="136">
        <f t="shared" ca="1" si="3"/>
        <v>0</v>
      </c>
      <c r="Z33" s="48">
        <f t="shared" ca="1" si="4"/>
        <v>0</v>
      </c>
      <c r="AA33" s="110">
        <f t="shared" ca="1" si="5"/>
        <v>0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MÁQUINAS Y EQUIPOS</v>
      </c>
      <c r="B34" s="48" t="str">
        <f ca="1"/>
        <v>Splitter red</v>
      </c>
      <c r="C34" s="48" t="str">
        <f ca="1"/>
        <v>E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MÁQUINAS Y EQUIPOS</v>
      </c>
      <c r="U34" s="39" t="str">
        <f t="shared" ca="1" si="0"/>
        <v>MÁQUINAS Y EQUIPOS</v>
      </c>
      <c r="V34" s="38" t="str">
        <f t="shared" ca="1" si="0"/>
        <v>Splitter red</v>
      </c>
      <c r="W34" s="38" t="str">
        <f ca="1">IFERROR(C34,"")</f>
        <v>E</v>
      </c>
      <c r="X34" s="38" cm="1">
        <f t="array" aca="1" ref="X34" ca="1">IFERROR(_xlfn.IFS(W34="E",1,W34="G/2",$I$3/2,W34="G/5",$I$3/5,W34="G/10",$I$3/10,W34="i",$I$3),"")</f>
        <v>1</v>
      </c>
      <c r="Y34" s="136">
        <f t="shared" ca="1" si="3"/>
        <v>0</v>
      </c>
      <c r="Z34" s="48">
        <f t="shared" ca="1" si="4"/>
        <v>0</v>
      </c>
      <c r="AA34" s="110">
        <f t="shared" ca="1" si="5"/>
        <v>1.5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MÁQUINAS Y EQUIPOS</v>
      </c>
      <c r="B35" s="48" t="str">
        <f ca="1"/>
        <v>Swich de red</v>
      </c>
      <c r="C35" s="48" t="str">
        <f ca="1"/>
        <v>G/2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MÁQUINAS Y EQUIPOS</v>
      </c>
      <c r="U35" s="39" t="str">
        <f t="shared" ca="1" si="0"/>
        <v>MÁQUINAS Y EQUIPOS</v>
      </c>
      <c r="V35" s="38" t="str">
        <f t="shared" ca="1" si="0"/>
        <v>Swich de red</v>
      </c>
      <c r="W35" s="38" t="str">
        <f ca="1">IFERROR(C35,"")</f>
        <v>G/2</v>
      </c>
      <c r="X35" s="38" cm="1">
        <f t="array" aca="1" ref="X35" ca="1">IFERROR(_xlfn.IFS(W35="E",1,W35="G/2",$I$3/2,W35="G/5",$I$3/5,W35="G/10",$I$3/10,W35="i",$I$3),"")</f>
        <v>0</v>
      </c>
      <c r="Y35" s="136">
        <f t="shared" ca="1" si="3"/>
        <v>0</v>
      </c>
      <c r="Z35" s="48">
        <f t="shared" ca="1" si="4"/>
        <v>0</v>
      </c>
      <c r="AA35" s="110">
        <f t="shared" ca="1" si="5"/>
        <v>0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MÁQUINAS Y EQUIPOS</v>
      </c>
      <c r="B36" s="48" t="str">
        <f ca="1"/>
        <v>Switch conversor de medio, VDR</v>
      </c>
      <c r="C36" s="48" t="str">
        <f ca="1"/>
        <v>G/5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MÁQUINAS Y EQUIPOS</v>
      </c>
      <c r="U36" s="39" t="str">
        <f t="shared" ca="1" si="0"/>
        <v>MÁQUINAS Y EQUIPOS</v>
      </c>
      <c r="V36" s="38" t="str">
        <f t="shared" ca="1" si="0"/>
        <v>Switch conversor de medio, VDR</v>
      </c>
      <c r="W36" s="38" t="str">
        <f t="shared" ca="1" si="0"/>
        <v>G/5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MÁQUINAS Y EQUIPOS</v>
      </c>
      <c r="B37" s="48" t="str">
        <f ca="1"/>
        <v>Tap para cable coaxial</v>
      </c>
      <c r="C37" s="48" t="str">
        <f ca="1"/>
        <v>E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MÁQUINAS Y EQUIPOS</v>
      </c>
      <c r="U37" s="39" t="str">
        <f t="shared" ca="1" si="0"/>
        <v>MÁQUINAS Y EQUIPOS</v>
      </c>
      <c r="V37" s="38" t="str">
        <f t="shared" ca="1" si="0"/>
        <v>Tap para cable coaxial</v>
      </c>
      <c r="W37" s="38" t="str">
        <f t="shared" ca="1" si="0"/>
        <v>E</v>
      </c>
      <c r="X37" s="38" cm="1">
        <f t="array" aca="1" ref="X37" ca="1">IFERROR(_xlfn.IFS(W37="E",1,W37="G/2",$I$3/2,W37="G/5",$I$3/5,W37="G/10",$I$3/10,W37="i",$I$3),"")</f>
        <v>1</v>
      </c>
      <c r="Y37" s="136">
        <f t="shared" ca="1" si="3"/>
        <v>0</v>
      </c>
      <c r="Z37" s="48">
        <f t="shared" ca="1" si="4"/>
        <v>0</v>
      </c>
      <c r="AA37" s="110">
        <f t="shared" ca="1" si="5"/>
        <v>1.5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MÁQUINAS Y EQUIPOS</v>
      </c>
      <c r="B38" s="48" t="str">
        <f ca="1"/>
        <v>Tarjetas de red inalámbrica</v>
      </c>
      <c r="C38" s="48" t="str">
        <f ca="1"/>
        <v>E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MÁQUINAS Y EQUIPOS</v>
      </c>
      <c r="U38" s="39" t="str">
        <f t="shared" ca="1" si="0"/>
        <v>MÁQUINAS Y EQUIPOS</v>
      </c>
      <c r="V38" s="38" t="str">
        <f t="shared" ca="1" si="0"/>
        <v>Tarjetas de red inalámbrica</v>
      </c>
      <c r="W38" s="38" t="str">
        <f t="shared" ca="1" si="0"/>
        <v>E</v>
      </c>
      <c r="X38" s="38" cm="1">
        <f t="array" aca="1" ref="X38" ca="1">IFERROR(_xlfn.IFS(W38="E",1,W38="G/2",$I$3/2,W38="G/5",$I$3/5,W38="G/10",$I$3/10,W38="i",$I$3),"")</f>
        <v>1</v>
      </c>
      <c r="Y38" s="136">
        <f t="shared" ca="1" si="3"/>
        <v>0</v>
      </c>
      <c r="Z38" s="48">
        <f t="shared" ca="1" si="4"/>
        <v>0</v>
      </c>
      <c r="AA38" s="110">
        <f t="shared" ca="1" si="5"/>
        <v>1.5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MÁQUINAS Y EQUIPOS</v>
      </c>
      <c r="B39" s="48" t="str">
        <f ca="1"/>
        <v>Teléfono IP</v>
      </c>
      <c r="C39" s="48" t="str">
        <f ca="1"/>
        <v>G/2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MÁQUINAS Y EQUIPOS</v>
      </c>
      <c r="U39" s="39" t="str">
        <f t="shared" ca="1" si="0"/>
        <v>MÁQUINAS Y EQUIPOS</v>
      </c>
      <c r="V39" s="38" t="str">
        <f t="shared" ca="1" si="0"/>
        <v>Teléfono IP</v>
      </c>
      <c r="W39" s="38" t="str">
        <f t="shared" ca="1" si="0"/>
        <v>G/2</v>
      </c>
      <c r="X39" s="38" cm="1">
        <f t="array" aca="1" ref="X39" ca="1">IFERROR(_xlfn.IFS(W39="E",1,W39="G/2",$I$3/2,W39="G/5",$I$3/5,W39="G/10",$I$3/10,W39="i",$I$3),"")</f>
        <v>0</v>
      </c>
      <c r="Y39" s="136">
        <f t="shared" ca="1" si="3"/>
        <v>0</v>
      </c>
      <c r="Z39" s="48">
        <f t="shared" ca="1" si="4"/>
        <v>0</v>
      </c>
      <c r="AA39" s="110">
        <f t="shared" ca="1" si="5"/>
        <v>0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MÁQUINAS Y EQUIPOS</v>
      </c>
      <c r="B40" s="48" t="str">
        <f ca="1"/>
        <v>Transformador 220/24 V con punto medio</v>
      </c>
      <c r="C40" s="48" t="str">
        <f ca="1"/>
        <v>G/5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MÁQUINAS Y EQUIPOS</v>
      </c>
      <c r="U40" s="39" t="str">
        <f t="shared" ca="1" si="0"/>
        <v>MÁQUINAS Y EQUIPOS</v>
      </c>
      <c r="V40" s="38" t="str">
        <f t="shared" ca="1" si="0"/>
        <v>Transformador 220/24 V con punto medio</v>
      </c>
      <c r="W40" s="38" t="str">
        <f t="shared" ca="1" si="0"/>
        <v>G/5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MÁQUINAS Y EQUIPOS</v>
      </c>
      <c r="B41" s="48" t="str">
        <f ca="1"/>
        <v>Trasmisor FM y AM</v>
      </c>
      <c r="C41" s="48" t="str">
        <f ca="1"/>
        <v>E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MÁQUINAS Y EQUIPOS</v>
      </c>
      <c r="U41" s="39" t="str">
        <f t="shared" ca="1" si="0"/>
        <v>MÁQUINAS Y EQUIPOS</v>
      </c>
      <c r="V41" s="38" t="str">
        <f t="shared" ca="1" si="0"/>
        <v>Trasmisor FM y AM</v>
      </c>
      <c r="W41" s="38" t="str">
        <f t="shared" ca="1" si="0"/>
        <v>E</v>
      </c>
      <c r="X41" s="38" cm="1">
        <f t="array" aca="1" ref="X41" ca="1">IFERROR(_xlfn.IFS(W41="E",1,W41="G/2",$I$3/2,W41="G/5",$I$3/5,W41="G/10",$I$3/10,W41="i",$I$3),"")</f>
        <v>1</v>
      </c>
      <c r="Y41" s="136">
        <f t="shared" ca="1" si="3"/>
        <v>0</v>
      </c>
      <c r="Z41" s="48">
        <f t="shared" ca="1" si="4"/>
        <v>0</v>
      </c>
      <c r="AA41" s="110">
        <f t="shared" ca="1" si="5"/>
        <v>1.5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MÁQUINAS Y EQUIPOS</v>
      </c>
      <c r="B42" s="48" t="str">
        <f ca="1"/>
        <v>Variac</v>
      </c>
      <c r="C42" s="48" t="str">
        <f ca="1"/>
        <v>G/10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MÁQUINAS Y EQUIPOS</v>
      </c>
      <c r="U42" s="39" t="str">
        <f t="shared" ca="1" si="0"/>
        <v>MÁQUINAS Y EQUIPOS</v>
      </c>
      <c r="V42" s="38" t="str">
        <f t="shared" ca="1" si="0"/>
        <v>Variac</v>
      </c>
      <c r="W42" s="38" t="str">
        <f t="shared" ca="1" si="0"/>
        <v>G/10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INSTRUMENTOS</v>
      </c>
      <c r="B43" s="48" t="str">
        <f ca="1"/>
        <v>Analizador de espectro</v>
      </c>
      <c r="C43" s="48" t="str">
        <f ca="1"/>
        <v>G/10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INSTRUMENTOS</v>
      </c>
      <c r="U43" s="39" t="str">
        <f t="shared" ca="1" si="0"/>
        <v>INSTRUMENTOS</v>
      </c>
      <c r="V43" s="38" t="str">
        <f t="shared" ca="1" si="0"/>
        <v>Analizador de espectro</v>
      </c>
      <c r="W43" s="38" t="str">
        <f t="shared" ca="1" si="0"/>
        <v>G/10</v>
      </c>
      <c r="X43" s="38" cm="1">
        <f t="array" aca="1" ref="X43" ca="1">IFERROR(_xlfn.IFS(W43="E",1,W43="G/2",$I$3/2,W43="G/5",$I$3/5,W43="G/10",$I$3/10,W43="i",$I$3),"")</f>
        <v>0</v>
      </c>
      <c r="Y43" s="136">
        <f t="shared" ca="1" si="3"/>
        <v>0</v>
      </c>
      <c r="Z43" s="48">
        <f t="shared" ca="1" si="4"/>
        <v>0</v>
      </c>
      <c r="AA43" s="110">
        <f t="shared" ca="1" si="5"/>
        <v>0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INSTRUMENTOS</v>
      </c>
      <c r="B44" s="48" t="str">
        <f ca="1"/>
        <v>Analizador de fibra óptica</v>
      </c>
      <c r="C44" s="48" t="str">
        <f ca="1"/>
        <v>E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INSTRUMENTOS</v>
      </c>
      <c r="U44" s="39" t="str">
        <f t="shared" ca="1" si="0"/>
        <v>INSTRUMENTOS</v>
      </c>
      <c r="V44" s="38" t="str">
        <f t="shared" ca="1" si="0"/>
        <v>Analizador de fibra óptica</v>
      </c>
      <c r="W44" s="38" t="str">
        <f t="shared" ca="1" si="0"/>
        <v>E</v>
      </c>
      <c r="X44" s="38" cm="1">
        <f t="array" aca="1" ref="X44" ca="1">IFERROR(_xlfn.IFS(W44="E",1,W44="G/2",$I$3/2,W44="G/5",$I$3/5,W44="G/10",$I$3/10,W44="i",$I$3),"")</f>
        <v>1</v>
      </c>
      <c r="Y44" s="136">
        <f t="shared" ca="1" si="3"/>
        <v>0</v>
      </c>
      <c r="Z44" s="48">
        <f t="shared" ca="1" si="4"/>
        <v>0</v>
      </c>
      <c r="AA44" s="110">
        <f t="shared" ca="1" si="5"/>
        <v>1.5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INSTRUMENTOS</v>
      </c>
      <c r="B45" s="48" t="str">
        <f ca="1"/>
        <v>Analizador de servicios digital HFC y CATV</v>
      </c>
      <c r="C45" s="48" t="str">
        <f ca="1"/>
        <v>E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INSTRUMENTOS</v>
      </c>
      <c r="U45" s="39" t="str">
        <f t="shared" ca="1" si="0"/>
        <v>INSTRUMENTOS</v>
      </c>
      <c r="V45" s="38" t="str">
        <f t="shared" ca="1" si="0"/>
        <v>Analizador de servicios digital HFC y CATV</v>
      </c>
      <c r="W45" s="38" t="str">
        <f t="shared" ca="1" si="0"/>
        <v>E</v>
      </c>
      <c r="X45" s="38" cm="1">
        <f t="array" aca="1" ref="X45" ca="1">IFERROR(_xlfn.IFS(W45="E",1,W45="G/2",$I$3/2,W45="G/5",$I$3/5,W45="G/10",$I$3/10,W45="i",$I$3),"")</f>
        <v>1</v>
      </c>
      <c r="Y45" s="136">
        <f t="shared" ca="1" si="3"/>
        <v>0</v>
      </c>
      <c r="Z45" s="48">
        <f t="shared" ca="1" si="4"/>
        <v>0</v>
      </c>
      <c r="AA45" s="110">
        <f t="shared" ca="1" si="5"/>
        <v>1.5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INSTRUMENTOS</v>
      </c>
      <c r="B46" s="48" t="str">
        <f ca="1"/>
        <v>Analizador de tráfico</v>
      </c>
      <c r="C46" s="48" t="str">
        <f ca="1"/>
        <v>G/10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INSTRUMENTOS</v>
      </c>
      <c r="U46" s="39" t="str">
        <f t="shared" ca="1" si="0"/>
        <v>INSTRUMENTOS</v>
      </c>
      <c r="V46" s="38" t="str">
        <f t="shared" ca="1" si="0"/>
        <v>Analizador de tráfico</v>
      </c>
      <c r="W46" s="38" t="str">
        <f t="shared" ca="1" si="0"/>
        <v>G/10</v>
      </c>
      <c r="X46" s="38" cm="1">
        <f t="array" aca="1" ref="X46" ca="1">IFERROR(_xlfn.IFS(W46="E",1,W46="G/2",$I$3/2,W46="G/5",$I$3/5,W46="G/10",$I$3/10,W46="i",$I$3),"")</f>
        <v>0</v>
      </c>
      <c r="Y46" s="136">
        <f t="shared" ca="1" si="3"/>
        <v>0</v>
      </c>
      <c r="Z46" s="48">
        <f t="shared" ca="1" si="4"/>
        <v>0</v>
      </c>
      <c r="AA46" s="110">
        <f t="shared" ca="1" si="5"/>
        <v>0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INSTRUMENTOS</v>
      </c>
      <c r="B47" s="48" t="str">
        <f ca="1"/>
        <v>Analizador de trama digital</v>
      </c>
      <c r="C47" s="48" t="str">
        <f ca="1"/>
        <v>G/10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INSTRUMENTOS</v>
      </c>
      <c r="U47" s="39" t="str">
        <f t="shared" ca="1" si="0"/>
        <v>INSTRUMENTOS</v>
      </c>
      <c r="V47" s="38" t="str">
        <f t="shared" ca="1" si="0"/>
        <v>Analizador de trama digital</v>
      </c>
      <c r="W47" s="38" t="str">
        <f t="shared" ca="1" si="0"/>
        <v>G/10</v>
      </c>
      <c r="X47" s="38" cm="1">
        <f t="array" aca="1" ref="X47" ca="1">IFERROR(_xlfn.IFS(W47="E",1,W47="G/2",$I$3/2,W47="G/5",$I$3/5,W47="G/10",$I$3/10,W47="i",$I$3),"")</f>
        <v>0</v>
      </c>
      <c r="Y47" s="136">
        <f t="shared" ca="1" si="3"/>
        <v>0</v>
      </c>
      <c r="Z47" s="48">
        <f t="shared" ca="1" si="4"/>
        <v>0</v>
      </c>
      <c r="AA47" s="110">
        <f t="shared" ca="1" si="5"/>
        <v>0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INSTRUMENTOS</v>
      </c>
      <c r="B48" s="48" t="str">
        <f ca="1"/>
        <v>Certificadora de red</v>
      </c>
      <c r="C48" s="48" t="str">
        <f ca="1"/>
        <v>E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INSTRUMENTOS</v>
      </c>
      <c r="U48" s="39" t="str">
        <f t="shared" ca="1" si="0"/>
        <v>INSTRUMENTOS</v>
      </c>
      <c r="V48" s="38" t="str">
        <f t="shared" ca="1" si="0"/>
        <v>Certificadora de red</v>
      </c>
      <c r="W48" s="38" t="str">
        <f t="shared" ca="1" si="0"/>
        <v>E</v>
      </c>
      <c r="X48" s="38" cm="1">
        <f t="array" aca="1" ref="X48" ca="1">IFERROR(_xlfn.IFS(W48="E",1,W48="G/2",$I$3/2,W48="G/5",$I$3/5,W48="G/10",$I$3/10,W48="i",$I$3),"")</f>
        <v>1</v>
      </c>
      <c r="Y48" s="136">
        <f t="shared" ca="1" si="3"/>
        <v>0</v>
      </c>
      <c r="Z48" s="48">
        <f t="shared" ca="1" si="4"/>
        <v>0</v>
      </c>
      <c r="AA48" s="110">
        <f t="shared" ca="1" si="5"/>
        <v>1.5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INSTRUMENTOS</v>
      </c>
      <c r="B49" s="48" t="str">
        <f ca="1"/>
        <v>Huincha de medir metálica</v>
      </c>
      <c r="C49" s="48" t="str">
        <f ca="1"/>
        <v>G/10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INSTRUMENTOS</v>
      </c>
      <c r="U49" s="39" t="str">
        <f t="shared" ca="1" si="0"/>
        <v>INSTRUMENTOS</v>
      </c>
      <c r="V49" s="38" t="str">
        <f t="shared" ca="1" si="0"/>
        <v>Huincha de medir metálica</v>
      </c>
      <c r="W49" s="38" t="str">
        <f t="shared" ca="1" si="0"/>
        <v>G/10</v>
      </c>
      <c r="X49" s="38" cm="1">
        <f t="array" aca="1" ref="X49" ca="1">IFERROR(_xlfn.IFS(W49="E",1,W49="G/2",$I$3/2,W49="G/5",$I$3/5,W49="G/10",$I$3/10,W49="i",$I$3),"")</f>
        <v>0</v>
      </c>
      <c r="Y49" s="136">
        <f t="shared" ca="1" si="3"/>
        <v>0</v>
      </c>
      <c r="Z49" s="48">
        <f t="shared" ca="1" si="4"/>
        <v>0</v>
      </c>
      <c r="AA49" s="110">
        <f t="shared" ca="1" si="5"/>
        <v>0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INSTRUMENTOS</v>
      </c>
      <c r="B50" s="48" t="str">
        <f ca="1"/>
        <v>Inclinómetro</v>
      </c>
      <c r="C50" s="48" t="str">
        <f ca="1"/>
        <v>E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INSTRUMENTOS</v>
      </c>
      <c r="U50" s="39" t="str">
        <f t="shared" ca="1" si="0"/>
        <v>INSTRUMENTOS</v>
      </c>
      <c r="V50" s="38" t="str">
        <f t="shared" ca="1" si="0"/>
        <v>Inclinómetro</v>
      </c>
      <c r="W50" s="38" t="str">
        <f t="shared" ca="1" si="0"/>
        <v>E</v>
      </c>
      <c r="X50" s="38" cm="1">
        <f t="array" aca="1" ref="X50" ca="1">IFERROR(_xlfn.IFS(W50="E",1,W50="G/2",$I$3/2,W50="G/5",$I$3/5,W50="G/10",$I$3/10,W50="i",$I$3),"")</f>
        <v>1</v>
      </c>
      <c r="Y50" s="136">
        <f t="shared" ca="1" si="3"/>
        <v>0</v>
      </c>
      <c r="Z50" s="48">
        <f t="shared" ca="1" si="4"/>
        <v>0</v>
      </c>
      <c r="AA50" s="110">
        <f t="shared" ca="1" si="5"/>
        <v>1.5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INSTRUMENTOS</v>
      </c>
      <c r="B51" s="48" t="str">
        <f ca="1"/>
        <v>Light source</v>
      </c>
      <c r="C51" s="48" t="str">
        <f ca="1"/>
        <v>G/10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INSTRUMENTOS</v>
      </c>
      <c r="U51" s="39" t="str">
        <f t="shared" ca="1" si="0"/>
        <v>INSTRUMENTOS</v>
      </c>
      <c r="V51" s="38" t="str">
        <f t="shared" ca="1" si="0"/>
        <v>Light source</v>
      </c>
      <c r="W51" s="38" t="str">
        <f t="shared" ca="1" si="0"/>
        <v>G/10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INSTRUMENTOS</v>
      </c>
      <c r="B52" s="48" t="str">
        <f ca="1"/>
        <v>Medidor de campo radioeléctrico</v>
      </c>
      <c r="C52" s="48" t="str">
        <f ca="1"/>
        <v>E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INSTRUMENTOS</v>
      </c>
      <c r="U52" s="39" t="str">
        <f t="shared" ca="1" si="0"/>
        <v>INSTRUMENTOS</v>
      </c>
      <c r="V52" s="38" t="str">
        <f t="shared" ca="1" si="0"/>
        <v>Medidor de campo radioeléctrico</v>
      </c>
      <c r="W52" s="38" t="str">
        <f t="shared" ca="1" si="0"/>
        <v>E</v>
      </c>
      <c r="X52" s="38" cm="1">
        <f t="array" aca="1" ref="X52" ca="1">IFERROR(_xlfn.IFS(W52="E",1,W52="G/2",$I$3/2,W52="G/5",$I$3/5,W52="G/10",$I$3/10,W52="i",$I$3),"")</f>
        <v>1</v>
      </c>
      <c r="Y52" s="136">
        <f t="shared" ca="1" si="3"/>
        <v>0</v>
      </c>
      <c r="Z52" s="48">
        <f t="shared" ca="1" si="4"/>
        <v>0</v>
      </c>
      <c r="AA52" s="110">
        <f t="shared" ca="1" si="5"/>
        <v>1.5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INSTRUMENTOS</v>
      </c>
      <c r="B53" s="48" t="str">
        <f ca="1"/>
        <v>Microscopio de fibra óptica</v>
      </c>
      <c r="C53" s="48" t="str">
        <f ca="1"/>
        <v>E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INSTRUMENTOS</v>
      </c>
      <c r="U53" s="39" t="str">
        <f t="shared" ca="1" si="0"/>
        <v>INSTRUMENTOS</v>
      </c>
      <c r="V53" s="38" t="str">
        <f t="shared" ca="1" si="0"/>
        <v>Microscopio de fibra óptica</v>
      </c>
      <c r="W53" s="38" t="str">
        <f t="shared" ca="1" si="0"/>
        <v>E</v>
      </c>
      <c r="X53" s="38" cm="1">
        <f t="array" aca="1" ref="X53" ca="1">IFERROR(_xlfn.IFS(W53="E",1,W53="G/2",$I$3/2,W53="G/5",$I$3/5,W53="G/10",$I$3/10,W53="i",$I$3),"")</f>
        <v>1</v>
      </c>
      <c r="Y53" s="136">
        <f t="shared" ca="1" si="3"/>
        <v>0</v>
      </c>
      <c r="Z53" s="48">
        <f t="shared" ca="1" si="4"/>
        <v>0</v>
      </c>
      <c r="AA53" s="110">
        <f t="shared" ca="1" si="5"/>
        <v>1.5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INSTRUMENTOS</v>
      </c>
      <c r="B54" s="48" t="str">
        <f ca="1"/>
        <v>Multitester digital</v>
      </c>
      <c r="C54" s="48" t="str">
        <f ca="1"/>
        <v>G/2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INSTRUMENTOS</v>
      </c>
      <c r="U54" s="39" t="str">
        <f t="shared" ca="1" si="0"/>
        <v>INSTRUMENTOS</v>
      </c>
      <c r="V54" s="38" t="str">
        <f t="shared" ca="1" si="0"/>
        <v>Multitester digital</v>
      </c>
      <c r="W54" s="38" t="str">
        <f t="shared" ca="1" si="0"/>
        <v>G/2</v>
      </c>
      <c r="X54" s="38" cm="1">
        <f t="array" aca="1" ref="X54" ca="1">IFERROR(_xlfn.IFS(W54="E",1,W54="G/2",$I$3/2,W54="G/5",$I$3/5,W54="G/10",$I$3/10,W54="i",$I$3),"")</f>
        <v>0</v>
      </c>
      <c r="Y54" s="136">
        <f t="shared" ca="1" si="3"/>
        <v>0</v>
      </c>
      <c r="Z54" s="48">
        <f t="shared" ca="1" si="4"/>
        <v>0</v>
      </c>
      <c r="AA54" s="110">
        <f t="shared" ca="1" si="5"/>
        <v>0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INSTRUMENTOS</v>
      </c>
      <c r="B55" s="48" t="str">
        <f ca="1"/>
        <v>Osciloscopio digital</v>
      </c>
      <c r="C55" s="48" t="str">
        <f ca="1"/>
        <v>G/10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>INSTRUMENTOS</v>
      </c>
      <c r="U55" s="39" t="str">
        <f t="shared" ca="1" si="0"/>
        <v>INSTRUMENTOS</v>
      </c>
      <c r="V55" s="38" t="str">
        <f t="shared" ca="1" si="0"/>
        <v>Osciloscopio digital</v>
      </c>
      <c r="W55" s="38" t="str">
        <f t="shared" ca="1" si="0"/>
        <v>G/10</v>
      </c>
      <c r="X55" s="38" cm="1">
        <f t="array" aca="1" ref="X55" ca="1">IFERROR(_xlfn.IFS(W55="E",1,W55="G/2",$I$3/2,W55="G/5",$I$3/5,W55="G/10",$I$3/10,W55="i",$I$3),"")</f>
        <v>0</v>
      </c>
      <c r="Y55" s="136">
        <f t="shared" ca="1" si="3"/>
        <v>0</v>
      </c>
      <c r="Z55" s="48">
        <f t="shared" ca="1" si="4"/>
        <v>0</v>
      </c>
      <c r="AA55" s="110">
        <f t="shared" ca="1" si="5"/>
        <v>0</v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INSTRUMENTOS</v>
      </c>
      <c r="B56" s="48" t="str">
        <f ca="1"/>
        <v>Power meter</v>
      </c>
      <c r="C56" s="48" t="str">
        <f ca="1"/>
        <v>E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>INSTRUMENTOS</v>
      </c>
      <c r="U56" s="39" t="str">
        <f t="shared" ca="1" si="0"/>
        <v>INSTRUMENTOS</v>
      </c>
      <c r="V56" s="38" t="str">
        <f t="shared" ca="1" si="0"/>
        <v>Power meter</v>
      </c>
      <c r="W56" s="38" t="str">
        <f t="shared" ca="1" si="0"/>
        <v>E</v>
      </c>
      <c r="X56" s="38" cm="1">
        <f t="array" aca="1" ref="X56" ca="1">IFERROR(_xlfn.IFS(W56="E",1,W56="G/2",$I$3/2,W56="G/5",$I$3/5,W56="G/10",$I$3/10,W56="i",$I$3),"")</f>
        <v>1</v>
      </c>
      <c r="Y56" s="136">
        <f t="shared" ca="1" si="3"/>
        <v>0</v>
      </c>
      <c r="Z56" s="48">
        <f t="shared" ca="1" si="4"/>
        <v>0</v>
      </c>
      <c r="AA56" s="110">
        <f t="shared" ca="1" si="5"/>
        <v>1.5</v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INSTRUMENTOS</v>
      </c>
      <c r="B57" s="48" t="str">
        <f ca="1"/>
        <v>Punta lógica</v>
      </c>
      <c r="C57" s="48" t="str">
        <f ca="1"/>
        <v>G/5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>INSTRUMENTOS</v>
      </c>
      <c r="U57" s="39" t="str">
        <f t="shared" ca="1" si="0"/>
        <v>INSTRUMENTOS</v>
      </c>
      <c r="V57" s="38" t="str">
        <f t="shared" ca="1" si="0"/>
        <v>Punta lógica</v>
      </c>
      <c r="W57" s="38" t="str">
        <f t="shared" ca="1" si="0"/>
        <v>G/5</v>
      </c>
      <c r="X57" s="38" cm="1">
        <f t="array" aca="1" ref="X57" ca="1">IFERROR(_xlfn.IFS(W57="E",1,W57="G/2",$I$3/2,W57="G/5",$I$3/5,W57="G/10",$I$3/10,W57="i",$I$3),"")</f>
        <v>0</v>
      </c>
      <c r="Y57" s="136">
        <f t="shared" ca="1" si="3"/>
        <v>0</v>
      </c>
      <c r="Z57" s="48">
        <f t="shared" ca="1" si="4"/>
        <v>0</v>
      </c>
      <c r="AA57" s="110">
        <f t="shared" ca="1" si="5"/>
        <v>0</v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INSTRUMENTOS</v>
      </c>
      <c r="B58" s="48" t="str">
        <f ca="1"/>
        <v>Reflectometro</v>
      </c>
      <c r="C58" s="48" t="str">
        <f ca="1"/>
        <v>E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>INSTRUMENTOS</v>
      </c>
      <c r="U58" s="39" t="str">
        <f t="shared" ca="1" si="0"/>
        <v>INSTRUMENTOS</v>
      </c>
      <c r="V58" s="38" t="str">
        <f t="shared" ca="1" si="0"/>
        <v>Reflectometro</v>
      </c>
      <c r="W58" s="38" t="str">
        <f t="shared" ca="1" si="0"/>
        <v>E</v>
      </c>
      <c r="X58" s="38" cm="1">
        <f t="array" aca="1" ref="X58" ca="1">IFERROR(_xlfn.IFS(W58="E",1,W58="G/2",$I$3/2,W58="G/5",$I$3/5,W58="G/10",$I$3/10,W58="i",$I$3),"")</f>
        <v>1</v>
      </c>
      <c r="Y58" s="136">
        <f t="shared" ca="1" si="3"/>
        <v>0</v>
      </c>
      <c r="Z58" s="48">
        <f t="shared" ca="1" si="4"/>
        <v>0</v>
      </c>
      <c r="AA58" s="110">
        <f t="shared" ca="1" si="5"/>
        <v>1.5</v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INSTRUMENTOS</v>
      </c>
      <c r="B59" s="48" t="str">
        <f ca="1"/>
        <v>Satfinder digital</v>
      </c>
      <c r="C59" s="48" t="str">
        <f ca="1"/>
        <v>E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>INSTRUMENTOS</v>
      </c>
      <c r="U59" s="39" t="str">
        <f t="shared" ca="1" si="0"/>
        <v>INSTRUMENTOS</v>
      </c>
      <c r="V59" s="38" t="str">
        <f t="shared" ca="1" si="0"/>
        <v>Satfinder digital</v>
      </c>
      <c r="W59" s="38" t="str">
        <f t="shared" ca="1" si="0"/>
        <v>E</v>
      </c>
      <c r="X59" s="38" cm="1">
        <f t="array" aca="1" ref="X59" ca="1">IFERROR(_xlfn.IFS(W59="E",1,W59="G/2",$I$3/2,W59="G/5",$I$3/5,W59="G/10",$I$3/10,W59="i",$I$3),"")</f>
        <v>1</v>
      </c>
      <c r="Y59" s="136">
        <f t="shared" ca="1" si="3"/>
        <v>0</v>
      </c>
      <c r="Z59" s="48">
        <f t="shared" ca="1" si="4"/>
        <v>0</v>
      </c>
      <c r="AA59" s="110">
        <f t="shared" ca="1" si="5"/>
        <v>1.5</v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INSTRUMENTOS</v>
      </c>
      <c r="B60" s="48" t="str">
        <f ca="1"/>
        <v>Tester para cable UTP</v>
      </c>
      <c r="C60" s="48" t="str">
        <f ca="1"/>
        <v>G/10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>INSTRUMENTOS</v>
      </c>
      <c r="U60" s="39" t="str">
        <f t="shared" ca="1" si="0"/>
        <v>INSTRUMENTOS</v>
      </c>
      <c r="V60" s="38" t="str">
        <f t="shared" ca="1" si="0"/>
        <v>Tester para cable UTP</v>
      </c>
      <c r="W60" s="38" t="str">
        <f t="shared" ca="1" si="0"/>
        <v>G/10</v>
      </c>
      <c r="X60" s="38" cm="1">
        <f t="array" aca="1" ref="X60" ca="1">IFERROR(_xlfn.IFS(W60="E",1,W60="G/2",$I$3/2,W60="G/5",$I$3/5,W60="G/10",$I$3/10,W60="i",$I$3),"")</f>
        <v>0</v>
      </c>
      <c r="Y60" s="136">
        <f t="shared" ca="1" si="3"/>
        <v>0</v>
      </c>
      <c r="Z60" s="48">
        <f t="shared" ca="1" si="4"/>
        <v>0</v>
      </c>
      <c r="AA60" s="110">
        <f t="shared" ca="1" si="5"/>
        <v>0</v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INSTRUMENTOS</v>
      </c>
      <c r="B61" s="48" t="str">
        <f ca="1"/>
        <v>Wattmetro</v>
      </c>
      <c r="C61" s="48" t="str">
        <f ca="1"/>
        <v>E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>INSTRUMENTOS</v>
      </c>
      <c r="U61" s="39" t="str">
        <f t="shared" ca="1" si="0"/>
        <v>INSTRUMENTOS</v>
      </c>
      <c r="V61" s="38" t="str">
        <f t="shared" ca="1" si="0"/>
        <v>Wattmetro</v>
      </c>
      <c r="W61" s="38" t="str">
        <f t="shared" ca="1" si="0"/>
        <v>E</v>
      </c>
      <c r="X61" s="38" cm="1">
        <f t="array" aca="1" ref="X61" ca="1">IFERROR(_xlfn.IFS(W61="E",1,W61="G/2",$I$3/2,W61="G/5",$I$3/5,W61="G/10",$I$3/10,W61="i",$I$3),"")</f>
        <v>1</v>
      </c>
      <c r="Y61" s="136">
        <f t="shared" ca="1" si="3"/>
        <v>0</v>
      </c>
      <c r="Z61" s="48">
        <f t="shared" ca="1" si="4"/>
        <v>0</v>
      </c>
      <c r="AA61" s="110">
        <f t="shared" ca="1" si="5"/>
        <v>1.5</v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>Amplificador para fibra óptica</v>
      </c>
      <c r="C62" s="48" t="str">
        <f ca="1"/>
        <v>E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>Amplificador para fibra óptica</v>
      </c>
      <c r="W62" s="38" t="str">
        <f t="shared" ca="1" si="0"/>
        <v>E</v>
      </c>
      <c r="X62" s="38" cm="1">
        <f t="array" aca="1" ref="X62" ca="1">IFERROR(_xlfn.IFS(W62="E",1,W62="G/2",$I$3/2,W62="G/5",$I$3/5,W62="G/10",$I$3/10,W62="i",$I$3),"")</f>
        <v>1</v>
      </c>
      <c r="Y62" s="136">
        <f t="shared" ca="1" si="3"/>
        <v>0</v>
      </c>
      <c r="Z62" s="48">
        <f t="shared" ca="1" si="4"/>
        <v>0</v>
      </c>
      <c r="AA62" s="110">
        <f t="shared" ca="1" si="5"/>
        <v>1.5</v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HERRAMIENTAS, IMPLEMENTOS Y UTENSILIOS</v>
      </c>
      <c r="B63" s="48" t="str">
        <f ca="1"/>
        <v>Antenas para router</v>
      </c>
      <c r="C63" s="48" t="str">
        <f ca="1"/>
        <v>G/2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>HERRAMIENTAS, IMPLEMENTOS Y UTENSILIOS</v>
      </c>
      <c r="U63" s="39" t="str">
        <f t="shared" ca="1" si="0"/>
        <v>HERRAMIENTAS, IMPLEMENTOS Y UTENSILIOS</v>
      </c>
      <c r="V63" s="38" t="str">
        <f t="shared" ca="1" si="0"/>
        <v>Antenas para router</v>
      </c>
      <c r="W63" s="38" t="str">
        <f t="shared" ca="1" si="0"/>
        <v>G/2</v>
      </c>
      <c r="X63" s="38" cm="1">
        <f t="array" aca="1" ref="X63" ca="1">IFERROR(_xlfn.IFS(W63="E",1,W63="G/2",$I$3/2,W63="G/5",$I$3/5,W63="G/10",$I$3/10,W63="i",$I$3),"")</f>
        <v>0</v>
      </c>
      <c r="Y63" s="136">
        <f t="shared" ca="1" si="3"/>
        <v>0</v>
      </c>
      <c r="Z63" s="48">
        <f t="shared" ca="1" si="4"/>
        <v>0</v>
      </c>
      <c r="AA63" s="110">
        <f t="shared" ca="1" si="5"/>
        <v>0</v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HERRAMIENTAS, IMPLEMENTOS Y UTENSILIOS</v>
      </c>
      <c r="B64" s="48" t="str">
        <f ca="1"/>
        <v>Antenas para TV aéreas</v>
      </c>
      <c r="C64" s="48" t="str">
        <f ca="1"/>
        <v>G/10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>HERRAMIENTAS, IMPLEMENTOS Y UTENSILIOS</v>
      </c>
      <c r="U64" s="39" t="str">
        <f t="shared" ca="1" si="0"/>
        <v>HERRAMIENTAS, IMPLEMENTOS Y UTENSILIOS</v>
      </c>
      <c r="V64" s="38" t="str">
        <f t="shared" ca="1" si="0"/>
        <v>Antenas para TV aéreas</v>
      </c>
      <c r="W64" s="38" t="str">
        <f t="shared" ca="1" si="0"/>
        <v>G/10</v>
      </c>
      <c r="X64" s="38" cm="1">
        <f t="array" aca="1" ref="X64" ca="1">IFERROR(_xlfn.IFS(W64="E",1,W64="G/2",$I$3/2,W64="G/5",$I$3/5,W64="G/10",$I$3/10,W64="i",$I$3),"")</f>
        <v>0</v>
      </c>
      <c r="Y64" s="136">
        <f t="shared" ca="1" si="3"/>
        <v>0</v>
      </c>
      <c r="Z64" s="48">
        <f t="shared" ca="1" si="4"/>
        <v>0</v>
      </c>
      <c r="AA64" s="110">
        <f t="shared" ca="1" si="5"/>
        <v>0</v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HERRAMIENTAS, IMPLEMENTOS Y UTENSILIOS</v>
      </c>
      <c r="B65" s="48" t="str">
        <f ca="1"/>
        <v xml:space="preserve">Bastidor </v>
      </c>
      <c r="C65" s="48" t="str">
        <f ca="1"/>
        <v>G/5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>HERRAMIENTAS, IMPLEMENTOS Y UTENSILIOS</v>
      </c>
      <c r="U65" s="39" t="str">
        <f t="shared" ca="1" si="0"/>
        <v>HERRAMIENTAS, IMPLEMENTOS Y UTENSILIOS</v>
      </c>
      <c r="V65" s="38" t="str">
        <f t="shared" ca="1" si="0"/>
        <v xml:space="preserve">Bastidor </v>
      </c>
      <c r="W65" s="38" t="str">
        <f t="shared" ca="1" si="0"/>
        <v>G/5</v>
      </c>
      <c r="X65" s="38" cm="1">
        <f t="array" aca="1" ref="X65" ca="1">IFERROR(_xlfn.IFS(W65="E",1,W65="G/2",$I$3/2,W65="G/5",$I$3/5,W65="G/10",$I$3/10,W65="i",$I$3),"")</f>
        <v>0</v>
      </c>
      <c r="Y65" s="136">
        <f t="shared" ca="1" si="3"/>
        <v>0</v>
      </c>
      <c r="Z65" s="48">
        <f t="shared" ca="1" si="4"/>
        <v>0</v>
      </c>
      <c r="AA65" s="110">
        <f t="shared" ca="1" si="5"/>
        <v>0</v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HERRAMIENTAS, IMPLEMENTOS Y UTENSILIOS</v>
      </c>
      <c r="B66" s="48" t="str">
        <f ca="1"/>
        <v>Canaletas y bandejas</v>
      </c>
      <c r="C66" s="48" t="str">
        <f ca="1"/>
        <v>G/5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>HERRAMIENTAS, IMPLEMENTOS Y UTENSILIOS</v>
      </c>
      <c r="U66" s="39" t="str">
        <f t="shared" ca="1" si="0"/>
        <v>HERRAMIENTAS, IMPLEMENTOS Y UTENSILIOS</v>
      </c>
      <c r="V66" s="38" t="str">
        <f t="shared" ca="1" si="0"/>
        <v>Canaletas y bandejas</v>
      </c>
      <c r="W66" s="38" t="str">
        <f t="shared" ca="1" si="0"/>
        <v>G/5</v>
      </c>
      <c r="X66" s="38" cm="1">
        <f t="array" aca="1" ref="X66" ca="1">IFERROR(_xlfn.IFS(W66="E",1,W66="G/2",$I$3/2,W66="G/5",$I$3/5,W66="G/10",$I$3/10,W66="i",$I$3),"")</f>
        <v>0</v>
      </c>
      <c r="Y66" s="136">
        <f t="shared" ca="1" si="3"/>
        <v>0</v>
      </c>
      <c r="Z66" s="48">
        <f t="shared" ca="1" si="4"/>
        <v>0</v>
      </c>
      <c r="AA66" s="110">
        <f t="shared" ca="1" si="5"/>
        <v>0</v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>HERRAMIENTAS, IMPLEMENTOS Y UTENSILIOS</v>
      </c>
      <c r="B67" s="48" t="str">
        <f ca="1"/>
        <v>Cautín</v>
      </c>
      <c r="C67" s="48" t="str">
        <f ca="1"/>
        <v>P</v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>HERRAMIENTAS, IMPLEMENTOS Y UTENSILIOS</v>
      </c>
      <c r="U67" s="39" t="str">
        <f t="shared" ca="1" si="0"/>
        <v>HERRAMIENTAS, IMPLEMENTOS Y UTENSILIOS</v>
      </c>
      <c r="V67" s="38" t="str">
        <f t="shared" ca="1" si="0"/>
        <v>Cautín</v>
      </c>
      <c r="W67" s="38" t="str">
        <f t="shared" ca="1" si="0"/>
        <v>P</v>
      </c>
      <c r="X67" s="38" t="str" cm="1">
        <f t="array" aca="1" ref="X67" ca="1">IFERROR(_xlfn.IFS(W67="E",1,W67="G/2",$I$3/2,W67="G/5",$I$3/5,W67="G/10",$I$3/10,W67="i",$I$3),"")</f>
        <v/>
      </c>
      <c r="Y67" s="136">
        <f t="shared" ca="1" si="3"/>
        <v>0</v>
      </c>
      <c r="Z67" s="48">
        <f t="shared" ca="1" si="4"/>
        <v>0</v>
      </c>
      <c r="AA67" s="110" t="str">
        <f t="shared" ca="1" si="5"/>
        <v/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>HERRAMIENTAS, IMPLEMENTOS Y UTENSILIOS</v>
      </c>
      <c r="B68" s="48" t="str">
        <f ca="1"/>
        <v xml:space="preserve">Cortador de precisión para fibra óptica </v>
      </c>
      <c r="C68" s="48" t="str">
        <f ca="1"/>
        <v>G/2</v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>HERRAMIENTAS, IMPLEMENTOS Y UTENSILIOS</v>
      </c>
      <c r="U68" s="39" t="str">
        <f t="shared" ca="1" si="0"/>
        <v>HERRAMIENTAS, IMPLEMENTOS Y UTENSILIOS</v>
      </c>
      <c r="V68" s="38" t="str">
        <f t="shared" ca="1" si="0"/>
        <v xml:space="preserve">Cortador de precisión para fibra óptica </v>
      </c>
      <c r="W68" s="38" t="str">
        <f t="shared" ca="1" si="0"/>
        <v>G/2</v>
      </c>
      <c r="X68" s="38" cm="1">
        <f t="array" aca="1" ref="X68" ca="1">IFERROR(_xlfn.IFS(W68="E",1,W68="G/2",$I$3/2,W68="G/5",$I$3/5,W68="G/10",$I$3/10,W68="i",$I$3),"")</f>
        <v>0</v>
      </c>
      <c r="Y68" s="136">
        <f t="shared" ca="1" si="3"/>
        <v>0</v>
      </c>
      <c r="Z68" s="48">
        <f t="shared" ca="1" si="4"/>
        <v>0</v>
      </c>
      <c r="AA68" s="110">
        <f t="shared" ca="1" si="5"/>
        <v>0</v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>HERRAMIENTAS, IMPLEMENTOS Y UTENSILIOS</v>
      </c>
      <c r="B69" s="48" t="str">
        <f ca="1"/>
        <v>Cripeadora para cable coaxial</v>
      </c>
      <c r="C69" s="48" t="str">
        <f ca="1"/>
        <v>G/5</v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>HERRAMIENTAS, IMPLEMENTOS Y UTENSILIOS</v>
      </c>
      <c r="U69" s="39" t="str">
        <f t="shared" ca="1" si="0"/>
        <v>HERRAMIENTAS, IMPLEMENTOS Y UTENSILIOS</v>
      </c>
      <c r="V69" s="38" t="str">
        <f t="shared" ca="1" si="0"/>
        <v>Cripeadora para cable coaxial</v>
      </c>
      <c r="W69" s="38" t="str">
        <f t="shared" ca="1" si="0"/>
        <v>G/5</v>
      </c>
      <c r="X69" s="38" cm="1">
        <f t="array" aca="1" ref="X69" ca="1">IFERROR(_xlfn.IFS(W69="E",1,W69="G/2",$I$3/2,W69="G/5",$I$3/5,W69="G/10",$I$3/10,W69="i",$I$3),"")</f>
        <v>0</v>
      </c>
      <c r="Y69" s="136">
        <f t="shared" ca="1" si="3"/>
        <v>0</v>
      </c>
      <c r="Z69" s="48">
        <f t="shared" ca="1" si="4"/>
        <v>0</v>
      </c>
      <c r="AA69" s="110">
        <f t="shared" ca="1" si="5"/>
        <v>0</v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>HERRAMIENTAS, IMPLEMENTOS Y UTENSILIOS</v>
      </c>
      <c r="B70" s="48" t="str">
        <f ca="1"/>
        <v>Cripeadora para cable UTP</v>
      </c>
      <c r="C70" s="48" t="str">
        <f ca="1"/>
        <v>G/5</v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>HERRAMIENTAS, IMPLEMENTOS Y UTENSILIOS</v>
      </c>
      <c r="U70" s="39" t="str">
        <f t="shared" ca="1" si="0"/>
        <v>HERRAMIENTAS, IMPLEMENTOS Y UTENSILIOS</v>
      </c>
      <c r="V70" s="38" t="str">
        <f t="shared" ca="1" si="0"/>
        <v>Cripeadora para cable UTP</v>
      </c>
      <c r="W70" s="38" t="str">
        <f t="shared" ca="1" si="0"/>
        <v>G/5</v>
      </c>
      <c r="X70" s="38" cm="1">
        <f t="array" aca="1" ref="X70" ca="1">IFERROR(_xlfn.IFS(W70="E",1,W70="G/2",$I$3/2,W70="G/5",$I$3/5,W70="G/10",$I$3/10,W70="i",$I$3),"")</f>
        <v>0</v>
      </c>
      <c r="Y70" s="136">
        <f t="shared" ca="1" si="3"/>
        <v>0</v>
      </c>
      <c r="Z70" s="48">
        <f t="shared" ca="1" si="4"/>
        <v>0</v>
      </c>
      <c r="AA70" s="110">
        <f t="shared" ca="1" si="5"/>
        <v>0</v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>HERRAMIENTAS, IMPLEMENTOS Y UTENSILIOS</v>
      </c>
      <c r="B71" s="48" t="str">
        <f ca="1"/>
        <v>Crucetas</v>
      </c>
      <c r="C71" s="48" t="str">
        <f ca="1"/>
        <v>E</v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>HERRAMIENTAS, IMPLEMENTOS Y UTENSILIOS</v>
      </c>
      <c r="U71" s="39" t="str">
        <f t="shared" ca="1" si="0"/>
        <v>HERRAMIENTAS, IMPLEMENTOS Y UTENSILIOS</v>
      </c>
      <c r="V71" s="38" t="str">
        <f t="shared" ca="1" si="0"/>
        <v>Crucetas</v>
      </c>
      <c r="W71" s="38" t="str">
        <f t="shared" ca="1" si="0"/>
        <v>E</v>
      </c>
      <c r="X71" s="38" cm="1">
        <f t="array" aca="1" ref="X71" ca="1">IFERROR(_xlfn.IFS(W71="E",1,W71="G/2",$I$3/2,W71="G/5",$I$3/5,W71="G/10",$I$3/10,W71="i",$I$3),"")</f>
        <v>1</v>
      </c>
      <c r="Y71" s="136">
        <f t="shared" ca="1" si="3"/>
        <v>0</v>
      </c>
      <c r="Z71" s="48">
        <f t="shared" ca="1" si="4"/>
        <v>0</v>
      </c>
      <c r="AA71" s="110">
        <f t="shared" ca="1" si="5"/>
        <v>1.5</v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>HERRAMIENTAS, IMPLEMENTOS Y UTENSILIOS</v>
      </c>
      <c r="B72" s="48" t="str">
        <f ca="1"/>
        <v>Deschaquetador para cable coaxial</v>
      </c>
      <c r="C72" s="48" t="str">
        <f ca="1"/>
        <v>G/5</v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>HERRAMIENTAS, IMPLEMENTOS Y UTENSILIOS</v>
      </c>
      <c r="U72" s="39" t="str">
        <f t="shared" ca="1" si="0"/>
        <v>HERRAMIENTAS, IMPLEMENTOS Y UTENSILIOS</v>
      </c>
      <c r="V72" s="38" t="str">
        <f t="shared" ca="1" si="0"/>
        <v>Deschaquetador para cable coaxial</v>
      </c>
      <c r="W72" s="38" t="str">
        <f t="shared" ca="1" si="0"/>
        <v>G/5</v>
      </c>
      <c r="X72" s="38" cm="1">
        <f t="array" aca="1" ref="X72" ca="1">IFERROR(_xlfn.IFS(W72="E",1,W72="G/2",$I$3/2,W72="G/5",$I$3/5,W72="G/10",$I$3/10,W72="i",$I$3),"")</f>
        <v>0</v>
      </c>
      <c r="Y72" s="136">
        <f t="shared" ca="1" si="3"/>
        <v>0</v>
      </c>
      <c r="Z72" s="48">
        <f t="shared" ca="1" si="4"/>
        <v>0</v>
      </c>
      <c r="AA72" s="110">
        <f t="shared" ca="1" si="5"/>
        <v>0</v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>HERRAMIENTAS, IMPLEMENTOS Y UTENSILIOS</v>
      </c>
      <c r="B73" s="48" t="str">
        <f ca="1"/>
        <v>Deschaquetador para cable UTP</v>
      </c>
      <c r="C73" s="48" t="str">
        <f ca="1"/>
        <v>G/5</v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>HERRAMIENTAS, IMPLEMENTOS Y UTENSILIOS</v>
      </c>
      <c r="U73" s="39" t="str">
        <f t="shared" ca="1" si="0"/>
        <v>HERRAMIENTAS, IMPLEMENTOS Y UTENSILIOS</v>
      </c>
      <c r="V73" s="38" t="str">
        <f t="shared" ca="1" si="0"/>
        <v>Deschaquetador para cable UTP</v>
      </c>
      <c r="W73" s="38" t="str">
        <f t="shared" ca="1" si="0"/>
        <v>G/5</v>
      </c>
      <c r="X73" s="38" cm="1">
        <f t="array" aca="1" ref="X73" ca="1">IFERROR(_xlfn.IFS(W73="E",1,W73="G/2",$I$3/2,W73="G/5",$I$3/5,W73="G/10",$I$3/10,W73="i",$I$3),"")</f>
        <v>0</v>
      </c>
      <c r="Y73" s="136">
        <f t="shared" ca="1" si="3"/>
        <v>0</v>
      </c>
      <c r="Z73" s="48">
        <f t="shared" ca="1" si="4"/>
        <v>0</v>
      </c>
      <c r="AA73" s="110">
        <f t="shared" ca="1" si="5"/>
        <v>0</v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>HERRAMIENTAS, IMPLEMENTOS Y UTENSILIOS</v>
      </c>
      <c r="B74" s="48" t="str">
        <f ca="1"/>
        <v>Elementos de protección personal, EPP</v>
      </c>
      <c r="C74" s="48" t="str">
        <f ca="1"/>
        <v>I</v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>HERRAMIENTAS, IMPLEMENTOS Y UTENSILIOS</v>
      </c>
      <c r="U74" s="39" t="str">
        <f t="shared" ca="1" si="0"/>
        <v>HERRAMIENTAS, IMPLEMENTOS Y UTENSILIOS</v>
      </c>
      <c r="V74" s="38" t="str">
        <f t="shared" ca="1" si="0"/>
        <v>Elementos de protección personal, EPP</v>
      </c>
      <c r="W74" s="38" t="str">
        <f t="shared" ca="1" si="0"/>
        <v>I</v>
      </c>
      <c r="X74" s="38" cm="1">
        <f t="array" aca="1" ref="X74" ca="1">IFERROR(_xlfn.IFS(W74="E",1,W74="G/2",$I$3/2,W74="G/5",$I$3/5,W74="G/10",$I$3/10,W74="i",$I$3),"")</f>
        <v>0</v>
      </c>
      <c r="Y74" s="136">
        <f t="shared" ca="1" si="3"/>
        <v>0</v>
      </c>
      <c r="Z74" s="48">
        <f t="shared" ca="1" si="4"/>
        <v>0</v>
      </c>
      <c r="AA74" s="110">
        <f t="shared" ca="1" si="5"/>
        <v>0</v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>HERRAMIENTAS, IMPLEMENTOS Y UTENSILIOS</v>
      </c>
      <c r="B75" s="48" t="str">
        <f ca="1"/>
        <v>Engrapadora para uso telefónico</v>
      </c>
      <c r="C75" s="48" t="str">
        <f ca="1"/>
        <v>G/5</v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>HERRAMIENTAS, IMPLEMENTOS Y UTENSILIOS</v>
      </c>
      <c r="U75" s="39" t="str">
        <f t="shared" ref="U75:W138" ca="1" si="6">IFERROR(A75,"")</f>
        <v>HERRAMIENTAS, IMPLEMENTOS Y UTENSILIOS</v>
      </c>
      <c r="V75" s="38" t="str">
        <f t="shared" ca="1" si="6"/>
        <v>Engrapadora para uso telefónico</v>
      </c>
      <c r="W75" s="38" t="str">
        <f t="shared" ca="1" si="6"/>
        <v>G/5</v>
      </c>
      <c r="X75" s="38" cm="1">
        <f t="array" aca="1" ref="X75" ca="1">IFERROR(_xlfn.IFS(W75="E",1,W75="G/2",$I$3/2,W75="G/5",$I$3/5,W75="G/10",$I$3/10,W75="i",$I$3),"")</f>
        <v>0</v>
      </c>
      <c r="Y75" s="136">
        <f t="shared" ca="1" si="3"/>
        <v>0</v>
      </c>
      <c r="Z75" s="48">
        <f t="shared" ca="1" si="4"/>
        <v>0</v>
      </c>
      <c r="AA75" s="110">
        <f t="shared" ca="1" si="5"/>
        <v>0</v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>HERRAMIENTAS, IMPLEMENTOS Y UTENSILIOS</v>
      </c>
      <c r="B76" s="48" t="str">
        <f ca="1"/>
        <v>Escala articulada aluminio</v>
      </c>
      <c r="C76" s="48" t="str">
        <f ca="1"/>
        <v>G/10</v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>HERRAMIENTAS, IMPLEMENTOS Y UTENSILIOS</v>
      </c>
      <c r="U76" s="39" t="str">
        <f t="shared" ca="1" si="6"/>
        <v>HERRAMIENTAS, IMPLEMENTOS Y UTENSILIOS</v>
      </c>
      <c r="V76" s="38" t="str">
        <f t="shared" ca="1" si="6"/>
        <v>Escala articulada aluminio</v>
      </c>
      <c r="W76" s="38" t="str">
        <f t="shared" ca="1" si="6"/>
        <v>G/10</v>
      </c>
      <c r="X76" s="38" cm="1">
        <f t="array" aca="1" ref="X76" ca="1">IFERROR(_xlfn.IFS(W76="E",1,W76="G/2",$I$3/2,W76="G/5",$I$3/5,W76="G/10",$I$3/10,W76="i",$I$3),"")</f>
        <v>0</v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>
        <f t="shared" ca="1" si="5"/>
        <v>0</v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>HERRAMIENTAS, IMPLEMENTOS Y UTENSILIOS</v>
      </c>
      <c r="B77" s="48" t="str">
        <f ca="1"/>
        <v>Escalera telescópica  aluminio</v>
      </c>
      <c r="C77" s="48" t="str">
        <f ca="1"/>
        <v>G/10</v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>HERRAMIENTAS, IMPLEMENTOS Y UTENSILIOS</v>
      </c>
      <c r="U77" s="39" t="str">
        <f t="shared" ca="1" si="6"/>
        <v>HERRAMIENTAS, IMPLEMENTOS Y UTENSILIOS</v>
      </c>
      <c r="V77" s="38" t="str">
        <f t="shared" ca="1" si="6"/>
        <v>Escalera telescópica  aluminio</v>
      </c>
      <c r="W77" s="38" t="str">
        <f t="shared" ca="1" si="6"/>
        <v>G/10</v>
      </c>
      <c r="X77" s="38" cm="1">
        <f t="array" aca="1" ref="X77" ca="1">IFERROR(_xlfn.IFS(W77="E",1,W77="G/2",$I$3/2,W77="G/5",$I$3/5,W77="G/10",$I$3/10,W77="i",$I$3),"")</f>
        <v>0</v>
      </c>
      <c r="Y77" s="136">
        <f t="shared" ca="1" si="8"/>
        <v>0</v>
      </c>
      <c r="Z77" s="48">
        <f t="shared" ca="1" si="9"/>
        <v>0</v>
      </c>
      <c r="AA77" s="110">
        <f t="shared" ca="1" si="5"/>
        <v>0</v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>HERRAMIENTAS, IMPLEMENTOS Y UTENSILIOS</v>
      </c>
      <c r="B78" s="48" t="str">
        <f ca="1"/>
        <v>Generador de tonos lápiz inductor</v>
      </c>
      <c r="C78" s="48" t="str">
        <f ca="1"/>
        <v>G/10</v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>HERRAMIENTAS, IMPLEMENTOS Y UTENSILIOS</v>
      </c>
      <c r="U78" s="39" t="str">
        <f t="shared" ca="1" si="6"/>
        <v>HERRAMIENTAS, IMPLEMENTOS Y UTENSILIOS</v>
      </c>
      <c r="V78" s="38" t="str">
        <f t="shared" ca="1" si="6"/>
        <v>Generador de tonos lápiz inductor</v>
      </c>
      <c r="W78" s="38" t="str">
        <f t="shared" ca="1" si="6"/>
        <v>G/10</v>
      </c>
      <c r="X78" s="38" cm="1">
        <f t="array" aca="1" ref="X78" ca="1">IFERROR(_xlfn.IFS(W78="E",1,W78="G/2",$I$3/2,W78="G/5",$I$3/5,W78="G/10",$I$3/10,W78="i",$I$3),"")</f>
        <v>0</v>
      </c>
      <c r="Y78" s="136">
        <f t="shared" ca="1" si="8"/>
        <v>0</v>
      </c>
      <c r="Z78" s="48">
        <f t="shared" ca="1" si="9"/>
        <v>0</v>
      </c>
      <c r="AA78" s="110">
        <f t="shared" ca="1" si="5"/>
        <v>0</v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>HERRAMIENTAS, IMPLEMENTOS Y UTENSILIOS</v>
      </c>
      <c r="B79" s="48" t="str">
        <f ca="1"/>
        <v xml:space="preserve">Juego de alicates </v>
      </c>
      <c r="C79" s="48" t="str">
        <f ca="1"/>
        <v>G/2</v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>HERRAMIENTAS, IMPLEMENTOS Y UTENSILIOS</v>
      </c>
      <c r="U79" s="39" t="str">
        <f t="shared" ca="1" si="6"/>
        <v>HERRAMIENTAS, IMPLEMENTOS Y UTENSILIOS</v>
      </c>
      <c r="V79" s="38" t="str">
        <f t="shared" ca="1" si="6"/>
        <v xml:space="preserve">Juego de alicates </v>
      </c>
      <c r="W79" s="38" t="str">
        <f t="shared" ca="1" si="6"/>
        <v>G/2</v>
      </c>
      <c r="X79" s="38" cm="1">
        <f t="array" aca="1" ref="X79" ca="1">IFERROR(_xlfn.IFS(W79="E",1,W79="G/2",$I$3/2,W79="G/5",$I$3/5,W79="G/10",$I$3/10,W79="i",$I$3),"")</f>
        <v>0</v>
      </c>
      <c r="Y79" s="136">
        <f t="shared" ca="1" si="8"/>
        <v>0</v>
      </c>
      <c r="Z79" s="48">
        <f t="shared" ca="1" si="9"/>
        <v>0</v>
      </c>
      <c r="AA79" s="110">
        <f t="shared" ca="1" si="5"/>
        <v>0</v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>HERRAMIENTAS, IMPLEMENTOS Y UTENSILIOS</v>
      </c>
      <c r="B80" s="48" t="str">
        <f ca="1"/>
        <v>Kit alarma</v>
      </c>
      <c r="C80" s="48" t="str">
        <f ca="1"/>
        <v>G/10</v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>HERRAMIENTAS, IMPLEMENTOS Y UTENSILIOS</v>
      </c>
      <c r="U80" s="39" t="str">
        <f t="shared" ca="1" si="6"/>
        <v>HERRAMIENTAS, IMPLEMENTOS Y UTENSILIOS</v>
      </c>
      <c r="V80" s="38" t="str">
        <f t="shared" ca="1" si="6"/>
        <v>Kit alarma</v>
      </c>
      <c r="W80" s="38" t="str">
        <f t="shared" ca="1" si="6"/>
        <v>G/10</v>
      </c>
      <c r="X80" s="38" cm="1">
        <f t="array" aca="1" ref="X80" ca="1">IFERROR(_xlfn.IFS(W80="E",1,W80="G/2",$I$3/2,W80="G/5",$I$3/5,W80="G/10",$I$3/10,W80="i",$I$3),"")</f>
        <v>0</v>
      </c>
      <c r="Y80" s="136">
        <f t="shared" ca="1" si="8"/>
        <v>0</v>
      </c>
      <c r="Z80" s="48">
        <f t="shared" ca="1" si="9"/>
        <v>0</v>
      </c>
      <c r="AA80" s="110">
        <f t="shared" ca="1" si="5"/>
        <v>0</v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>HERRAMIENTAS, IMPLEMENTOS Y UTENSILIOS</v>
      </c>
      <c r="B81" s="48" t="str">
        <f ca="1"/>
        <v xml:space="preserve">Kit circuito Cerrado de TV </v>
      </c>
      <c r="C81" s="48" t="str">
        <f ca="1"/>
        <v>G/10</v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>HERRAMIENTAS, IMPLEMENTOS Y UTENSILIOS</v>
      </c>
      <c r="U81" s="39" t="str">
        <f t="shared" ca="1" si="6"/>
        <v>HERRAMIENTAS, IMPLEMENTOS Y UTENSILIOS</v>
      </c>
      <c r="V81" s="38" t="str">
        <f t="shared" ca="1" si="6"/>
        <v xml:space="preserve">Kit circuito Cerrado de TV </v>
      </c>
      <c r="W81" s="38" t="str">
        <f t="shared" ca="1" si="6"/>
        <v>G/10</v>
      </c>
      <c r="X81" s="38" cm="1">
        <f t="array" aca="1" ref="X81" ca="1">IFERROR(_xlfn.IFS(W81="E",1,W81="G/2",$I$3/2,W81="G/5",$I$3/5,W81="G/10",$I$3/10,W81="i",$I$3),"")</f>
        <v>0</v>
      </c>
      <c r="Y81" s="136">
        <f t="shared" ca="1" si="8"/>
        <v>0</v>
      </c>
      <c r="Z81" s="48">
        <f t="shared" ca="1" si="9"/>
        <v>0</v>
      </c>
      <c r="AA81" s="110">
        <f t="shared" ca="1" si="5"/>
        <v>0</v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>HERRAMIENTAS, IMPLEMENTOS Y UTENSILIOS</v>
      </c>
      <c r="B82" s="48" t="str">
        <f ca="1"/>
        <v>Kit de elementos antiestáticos</v>
      </c>
      <c r="C82" s="48" t="str">
        <f ca="1"/>
        <v>I</v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>HERRAMIENTAS, IMPLEMENTOS Y UTENSILIOS</v>
      </c>
      <c r="U82" s="39" t="str">
        <f t="shared" ca="1" si="6"/>
        <v>HERRAMIENTAS, IMPLEMENTOS Y UTENSILIOS</v>
      </c>
      <c r="V82" s="38" t="str">
        <f t="shared" ca="1" si="6"/>
        <v>Kit de elementos antiestáticos</v>
      </c>
      <c r="W82" s="38" t="str">
        <f t="shared" ca="1" si="6"/>
        <v>I</v>
      </c>
      <c r="X82" s="38" cm="1">
        <f t="array" aca="1" ref="X82" ca="1">IFERROR(_xlfn.IFS(W82="E",1,W82="G/2",$I$3/2,W82="G/5",$I$3/5,W82="G/10",$I$3/10,W82="i",$I$3),"")</f>
        <v>0</v>
      </c>
      <c r="Y82" s="136">
        <f t="shared" ca="1" si="8"/>
        <v>0</v>
      </c>
      <c r="Z82" s="48">
        <f t="shared" ca="1" si="9"/>
        <v>0</v>
      </c>
      <c r="AA82" s="110">
        <f t="shared" ca="1" si="5"/>
        <v>0</v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>HERRAMIENTAS, IMPLEMENTOS Y UTENSILIOS</v>
      </c>
      <c r="B83" s="48" t="str">
        <f ca="1"/>
        <v>KIT para preparación de fibra óptica</v>
      </c>
      <c r="C83" s="48" t="str">
        <f ca="1"/>
        <v>G/2</v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>HERRAMIENTAS, IMPLEMENTOS Y UTENSILIOS</v>
      </c>
      <c r="U83" s="39" t="str">
        <f t="shared" ca="1" si="6"/>
        <v>HERRAMIENTAS, IMPLEMENTOS Y UTENSILIOS</v>
      </c>
      <c r="V83" s="38" t="str">
        <f t="shared" ca="1" si="6"/>
        <v>KIT para preparación de fibra óptica</v>
      </c>
      <c r="W83" s="38" t="str">
        <f t="shared" ca="1" si="6"/>
        <v>G/2</v>
      </c>
      <c r="X83" s="38" cm="1">
        <f t="array" aca="1" ref="X83" ca="1">IFERROR(_xlfn.IFS(W83="E",1,W83="G/2",$I$3/2,W83="G/5",$I$3/5,W83="G/10",$I$3/10,W83="i",$I$3),"")</f>
        <v>0</v>
      </c>
      <c r="Y83" s="136">
        <f t="shared" ca="1" si="8"/>
        <v>0</v>
      </c>
      <c r="Z83" s="48">
        <f t="shared" ca="1" si="9"/>
        <v>0</v>
      </c>
      <c r="AA83" s="110">
        <f t="shared" ca="1" si="5"/>
        <v>0</v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>HERRAMIENTAS, IMPLEMENTOS Y UTENSILIOS</v>
      </c>
      <c r="B84" s="48" t="str">
        <f ca="1"/>
        <v>Kit Porton Eléctrico</v>
      </c>
      <c r="C84" s="48" t="str">
        <f ca="1"/>
        <v>G/10</v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>HERRAMIENTAS, IMPLEMENTOS Y UTENSILIOS</v>
      </c>
      <c r="U84" s="39" t="str">
        <f t="shared" ca="1" si="6"/>
        <v>HERRAMIENTAS, IMPLEMENTOS Y UTENSILIOS</v>
      </c>
      <c r="V84" s="38" t="str">
        <f t="shared" ca="1" si="6"/>
        <v>Kit Porton Eléctrico</v>
      </c>
      <c r="W84" s="38" t="str">
        <f t="shared" ca="1" si="6"/>
        <v>G/10</v>
      </c>
      <c r="X84" s="38" cm="1">
        <f t="array" aca="1" ref="X84" ca="1">IFERROR(_xlfn.IFS(W84="E",1,W84="G/2",$I$3/2,W84="G/5",$I$3/5,W84="G/10",$I$3/10,W84="i",$I$3),"")</f>
        <v>0</v>
      </c>
      <c r="Y84" s="136">
        <f t="shared" ca="1" si="8"/>
        <v>0</v>
      </c>
      <c r="Z84" s="48">
        <f t="shared" ca="1" si="9"/>
        <v>0</v>
      </c>
      <c r="AA84" s="110">
        <f t="shared" ca="1" si="5"/>
        <v>0</v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>HERRAMIENTAS, IMPLEMENTOS Y UTENSILIOS</v>
      </c>
      <c r="B85" s="48" t="str">
        <f ca="1"/>
        <v xml:space="preserve">Kit riego automático </v>
      </c>
      <c r="C85" s="48" t="str">
        <f ca="1"/>
        <v>G/10</v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>HERRAMIENTAS, IMPLEMENTOS Y UTENSILIOS</v>
      </c>
      <c r="U85" s="39" t="str">
        <f t="shared" ca="1" si="6"/>
        <v>HERRAMIENTAS, IMPLEMENTOS Y UTENSILIOS</v>
      </c>
      <c r="V85" s="38" t="str">
        <f t="shared" ca="1" si="6"/>
        <v xml:space="preserve">Kit riego automático </v>
      </c>
      <c r="W85" s="38" t="str">
        <f t="shared" ca="1" si="6"/>
        <v>G/10</v>
      </c>
      <c r="X85" s="38" cm="1">
        <f t="array" aca="1" ref="X85" ca="1">IFERROR(_xlfn.IFS(W85="E",1,W85="G/2",$I$3/2,W85="G/5",$I$3/5,W85="G/10",$I$3/10,W85="i",$I$3),"")</f>
        <v>0</v>
      </c>
      <c r="Y85" s="136">
        <f t="shared" ca="1" si="8"/>
        <v>0</v>
      </c>
      <c r="Z85" s="48">
        <f t="shared" ca="1" si="9"/>
        <v>0</v>
      </c>
      <c r="AA85" s="110">
        <f t="shared" ref="AA85:AA148" ca="1" si="10">IFERROR(X85*1.5,"")</f>
        <v>0</v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>HERRAMIENTAS, IMPLEMENTOS Y UTENSILIOS</v>
      </c>
      <c r="B86" s="48" t="str">
        <f ca="1"/>
        <v xml:space="preserve">Kit televisión satelital </v>
      </c>
      <c r="C86" s="48" t="str">
        <f ca="1"/>
        <v>G/10</v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>HERRAMIENTAS, IMPLEMENTOS Y UTENSILIOS</v>
      </c>
      <c r="U86" s="39" t="str">
        <f t="shared" ca="1" si="6"/>
        <v>HERRAMIENTAS, IMPLEMENTOS Y UTENSILIOS</v>
      </c>
      <c r="V86" s="38" t="str">
        <f t="shared" ca="1" si="6"/>
        <v xml:space="preserve">Kit televisión satelital </v>
      </c>
      <c r="W86" s="38" t="str">
        <f t="shared" ca="1" si="6"/>
        <v>G/10</v>
      </c>
      <c r="X86" s="38" cm="1">
        <f t="array" aca="1" ref="X86" ca="1">IFERROR(_xlfn.IFS(W86="E",1,W86="G/2",$I$3/2,W86="G/5",$I$3/5,W86="G/10",$I$3/10,W86="i",$I$3),"")</f>
        <v>0</v>
      </c>
      <c r="Y86" s="136">
        <f t="shared" ca="1" si="8"/>
        <v>0</v>
      </c>
      <c r="Z86" s="48">
        <f t="shared" ca="1" si="9"/>
        <v>0</v>
      </c>
      <c r="AA86" s="110">
        <f t="shared" ca="1" si="10"/>
        <v>0</v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>HERRAMIENTAS, IMPLEMENTOS Y UTENSILIOS</v>
      </c>
      <c r="B87" s="48" t="str">
        <f ca="1"/>
        <v>Kit video portero</v>
      </c>
      <c r="C87" s="48" t="str">
        <f ca="1"/>
        <v>G/10</v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>HERRAMIENTAS, IMPLEMENTOS Y UTENSILIOS</v>
      </c>
      <c r="U87" s="39" t="str">
        <f t="shared" ca="1" si="6"/>
        <v>HERRAMIENTAS, IMPLEMENTOS Y UTENSILIOS</v>
      </c>
      <c r="V87" s="38" t="str">
        <f t="shared" ca="1" si="6"/>
        <v>Kit video portero</v>
      </c>
      <c r="W87" s="38" t="str">
        <f t="shared" ca="1" si="6"/>
        <v>G/10</v>
      </c>
      <c r="X87" s="38" cm="1">
        <f t="array" aca="1" ref="X87" ca="1">IFERROR(_xlfn.IFS(W87="E",1,W87="G/2",$I$3/2,W87="G/5",$I$3/5,W87="G/10",$I$3/10,W87="i",$I$3),"")</f>
        <v>0</v>
      </c>
      <c r="Y87" s="136">
        <f t="shared" ca="1" si="8"/>
        <v>0</v>
      </c>
      <c r="Z87" s="48">
        <f t="shared" ca="1" si="9"/>
        <v>0</v>
      </c>
      <c r="AA87" s="110">
        <f t="shared" ca="1" si="10"/>
        <v>0</v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>HERRAMIENTAS, IMPLEMENTOS Y UTENSILIOS</v>
      </c>
      <c r="B88" s="48" t="str">
        <f ca="1"/>
        <v>Linterna inspeccion de fibra óptica</v>
      </c>
      <c r="C88" s="48" t="str">
        <f ca="1"/>
        <v>E</v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>HERRAMIENTAS, IMPLEMENTOS Y UTENSILIOS</v>
      </c>
      <c r="U88" s="39" t="str">
        <f t="shared" ca="1" si="6"/>
        <v>HERRAMIENTAS, IMPLEMENTOS Y UTENSILIOS</v>
      </c>
      <c r="V88" s="38" t="str">
        <f t="shared" ca="1" si="6"/>
        <v>Linterna inspeccion de fibra óptica</v>
      </c>
      <c r="W88" s="38" t="str">
        <f t="shared" ca="1" si="6"/>
        <v>E</v>
      </c>
      <c r="X88" s="38" cm="1">
        <f t="array" aca="1" ref="X88" ca="1">IFERROR(_xlfn.IFS(W88="E",1,W88="G/2",$I$3/2,W88="G/5",$I$3/5,W88="G/10",$I$3/10,W88="i",$I$3),"")</f>
        <v>1</v>
      </c>
      <c r="Y88" s="136">
        <f t="shared" ca="1" si="8"/>
        <v>0</v>
      </c>
      <c r="Z88" s="48">
        <f t="shared" ca="1" si="9"/>
        <v>0</v>
      </c>
      <c r="AA88" s="110">
        <f t="shared" ca="1" si="10"/>
        <v>1.5</v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>HERRAMIENTAS, IMPLEMENTOS Y UTENSILIOS</v>
      </c>
      <c r="B89" s="48" t="str">
        <f ca="1"/>
        <v xml:space="preserve">Martillo </v>
      </c>
      <c r="C89" s="48" t="str">
        <f ca="1"/>
        <v>G/5</v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>HERRAMIENTAS, IMPLEMENTOS Y UTENSILIOS</v>
      </c>
      <c r="U89" s="39" t="str">
        <f t="shared" ca="1" si="6"/>
        <v>HERRAMIENTAS, IMPLEMENTOS Y UTENSILIOS</v>
      </c>
      <c r="V89" s="38" t="str">
        <f t="shared" ca="1" si="6"/>
        <v xml:space="preserve">Martillo </v>
      </c>
      <c r="W89" s="38" t="str">
        <f t="shared" ca="1" si="6"/>
        <v>G/5</v>
      </c>
      <c r="X89" s="38" cm="1">
        <f t="array" aca="1" ref="X89" ca="1">IFERROR(_xlfn.IFS(W89="E",1,W89="G/2",$I$3/2,W89="G/5",$I$3/5,W89="G/10",$I$3/10,W89="i",$I$3),"")</f>
        <v>0</v>
      </c>
      <c r="Y89" s="136">
        <f t="shared" ca="1" si="8"/>
        <v>0</v>
      </c>
      <c r="Z89" s="48">
        <f t="shared" ca="1" si="9"/>
        <v>0</v>
      </c>
      <c r="AA89" s="110">
        <f t="shared" ca="1" si="10"/>
        <v>0</v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>HERRAMIENTAS, IMPLEMENTOS Y UTENSILIOS</v>
      </c>
      <c r="B90" s="48" t="str">
        <f ca="1"/>
        <v>Mufa de fibra óptica</v>
      </c>
      <c r="C90" s="48" t="str">
        <f ca="1"/>
        <v>G/10</v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>HERRAMIENTAS, IMPLEMENTOS Y UTENSILIOS</v>
      </c>
      <c r="U90" s="39" t="str">
        <f t="shared" ca="1" si="6"/>
        <v>HERRAMIENTAS, IMPLEMENTOS Y UTENSILIOS</v>
      </c>
      <c r="V90" s="38" t="str">
        <f t="shared" ca="1" si="6"/>
        <v>Mufa de fibra óptica</v>
      </c>
      <c r="W90" s="38" t="str">
        <f t="shared" ca="1" si="6"/>
        <v>G/10</v>
      </c>
      <c r="X90" s="38" cm="1">
        <f t="array" aca="1" ref="X90" ca="1">IFERROR(_xlfn.IFS(W90="E",1,W90="G/2",$I$3/2,W90="G/5",$I$3/5,W90="G/10",$I$3/10,W90="i",$I$3),"")</f>
        <v>0</v>
      </c>
      <c r="Y90" s="136">
        <f t="shared" ca="1" si="8"/>
        <v>0</v>
      </c>
      <c r="Z90" s="48">
        <f t="shared" ca="1" si="9"/>
        <v>0</v>
      </c>
      <c r="AA90" s="110">
        <f t="shared" ca="1" si="10"/>
        <v>0</v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>HERRAMIENTAS, IMPLEMENTOS Y UTENSILIOS</v>
      </c>
      <c r="B91" s="48" t="str">
        <f ca="1"/>
        <v>Mufa telefónica</v>
      </c>
      <c r="C91" s="48" t="str">
        <f ca="1"/>
        <v>G/10</v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>HERRAMIENTAS, IMPLEMENTOS Y UTENSILIOS</v>
      </c>
      <c r="U91" s="39" t="str">
        <f t="shared" ca="1" si="6"/>
        <v>HERRAMIENTAS, IMPLEMENTOS Y UTENSILIOS</v>
      </c>
      <c r="V91" s="38" t="str">
        <f t="shared" ca="1" si="6"/>
        <v>Mufa telefónica</v>
      </c>
      <c r="W91" s="38" t="str">
        <f t="shared" ca="1" si="6"/>
        <v>G/10</v>
      </c>
      <c r="X91" s="38" cm="1">
        <f t="array" aca="1" ref="X91" ca="1">IFERROR(_xlfn.IFS(W91="E",1,W91="G/2",$I$3/2,W91="G/5",$I$3/5,W91="G/10",$I$3/10,W91="i",$I$3),"")</f>
        <v>0</v>
      </c>
      <c r="Y91" s="136">
        <f t="shared" ca="1" si="8"/>
        <v>0</v>
      </c>
      <c r="Z91" s="48">
        <f t="shared" ca="1" si="9"/>
        <v>0</v>
      </c>
      <c r="AA91" s="110">
        <f t="shared" ca="1" si="10"/>
        <v>0</v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>HERRAMIENTAS, IMPLEMENTOS Y UTENSILIOS</v>
      </c>
      <c r="B92" s="48" t="str">
        <f ca="1"/>
        <v>Nodo óptico</v>
      </c>
      <c r="C92" s="48" t="str">
        <f ca="1"/>
        <v>E</v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>HERRAMIENTAS, IMPLEMENTOS Y UTENSILIOS</v>
      </c>
      <c r="U92" s="39" t="str">
        <f t="shared" ca="1" si="6"/>
        <v>HERRAMIENTAS, IMPLEMENTOS Y UTENSILIOS</v>
      </c>
      <c r="V92" s="38" t="str">
        <f t="shared" ca="1" si="6"/>
        <v>Nodo óptico</v>
      </c>
      <c r="W92" s="38" t="str">
        <f t="shared" ca="1" si="6"/>
        <v>E</v>
      </c>
      <c r="X92" s="38" cm="1">
        <f t="array" aca="1" ref="X92" ca="1">IFERROR(_xlfn.IFS(W92="E",1,W92="G/2",$I$3/2,W92="G/5",$I$3/5,W92="G/10",$I$3/10,W92="i",$I$3),"")</f>
        <v>1</v>
      </c>
      <c r="Y92" s="136">
        <f t="shared" ca="1" si="8"/>
        <v>0</v>
      </c>
      <c r="Z92" s="48">
        <f t="shared" ca="1" si="9"/>
        <v>0</v>
      </c>
      <c r="AA92" s="110">
        <f t="shared" ca="1" si="10"/>
        <v>1.5</v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>HERRAMIENTAS, IMPLEMENTOS Y UTENSILIOS</v>
      </c>
      <c r="B93" s="48" t="str">
        <f ca="1"/>
        <v>Pistola de calor</v>
      </c>
      <c r="C93" s="48" t="str">
        <f ca="1"/>
        <v>G/10</v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>HERRAMIENTAS, IMPLEMENTOS Y UTENSILIOS</v>
      </c>
      <c r="U93" s="39" t="str">
        <f t="shared" ca="1" si="6"/>
        <v>HERRAMIENTAS, IMPLEMENTOS Y UTENSILIOS</v>
      </c>
      <c r="V93" s="38" t="str">
        <f t="shared" ca="1" si="6"/>
        <v>Pistola de calor</v>
      </c>
      <c r="W93" s="38" t="str">
        <f t="shared" ca="1" si="6"/>
        <v>G/10</v>
      </c>
      <c r="X93" s="38" cm="1">
        <f t="array" aca="1" ref="X93" ca="1">IFERROR(_xlfn.IFS(W93="E",1,W93="G/2",$I$3/2,W93="G/5",$I$3/5,W93="G/10",$I$3/10,W93="i",$I$3),"")</f>
        <v>0</v>
      </c>
      <c r="Y93" s="136">
        <f t="shared" ca="1" si="8"/>
        <v>0</v>
      </c>
      <c r="Z93" s="48">
        <f t="shared" ca="1" si="9"/>
        <v>0</v>
      </c>
      <c r="AA93" s="110">
        <f t="shared" ca="1" si="10"/>
        <v>0</v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>HERRAMIENTAS, IMPLEMENTOS Y UTENSILIOS</v>
      </c>
      <c r="B94" s="48" t="str">
        <f ca="1"/>
        <v xml:space="preserve">Ponchadora para cable UTP </v>
      </c>
      <c r="C94" s="48" t="str">
        <f ca="1"/>
        <v>G/2</v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>HERRAMIENTAS, IMPLEMENTOS Y UTENSILIOS</v>
      </c>
      <c r="U94" s="39" t="str">
        <f t="shared" ca="1" si="6"/>
        <v>HERRAMIENTAS, IMPLEMENTOS Y UTENSILIOS</v>
      </c>
      <c r="V94" s="38" t="str">
        <f t="shared" ca="1" si="6"/>
        <v xml:space="preserve">Ponchadora para cable UTP </v>
      </c>
      <c r="W94" s="38" t="str">
        <f t="shared" ca="1" si="6"/>
        <v>G/2</v>
      </c>
      <c r="X94" s="38" cm="1">
        <f t="array" aca="1" ref="X94" ca="1">IFERROR(_xlfn.IFS(W94="E",1,W94="G/2",$I$3/2,W94="G/5",$I$3/5,W94="G/10",$I$3/10,W94="i",$I$3),"")</f>
        <v>0</v>
      </c>
      <c r="Y94" s="136">
        <f t="shared" ca="1" si="8"/>
        <v>0</v>
      </c>
      <c r="Z94" s="48">
        <f t="shared" ca="1" si="9"/>
        <v>0</v>
      </c>
      <c r="AA94" s="110">
        <f t="shared" ca="1" si="10"/>
        <v>0</v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>HERRAMIENTAS, IMPLEMENTOS Y UTENSILIOS</v>
      </c>
      <c r="B95" s="48" t="str">
        <f ca="1"/>
        <v>Porta cautín</v>
      </c>
      <c r="C95" s="48" t="str">
        <f ca="1"/>
        <v>G/2</v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>HERRAMIENTAS, IMPLEMENTOS Y UTENSILIOS</v>
      </c>
      <c r="U95" s="39" t="str">
        <f t="shared" ca="1" si="6"/>
        <v>HERRAMIENTAS, IMPLEMENTOS Y UTENSILIOS</v>
      </c>
      <c r="V95" s="38" t="str">
        <f t="shared" ca="1" si="6"/>
        <v>Porta cautín</v>
      </c>
      <c r="W95" s="38" t="str">
        <f t="shared" ca="1" si="6"/>
        <v>G/2</v>
      </c>
      <c r="X95" s="38" cm="1">
        <f t="array" aca="1" ref="X95" ca="1">IFERROR(_xlfn.IFS(W95="E",1,W95="G/2",$I$3/2,W95="G/5",$I$3/5,W95="G/10",$I$3/10,W95="i",$I$3),"")</f>
        <v>0</v>
      </c>
      <c r="Y95" s="136">
        <f t="shared" ca="1" si="8"/>
        <v>0</v>
      </c>
      <c r="Z95" s="48">
        <f t="shared" ca="1" si="9"/>
        <v>0</v>
      </c>
      <c r="AA95" s="110">
        <f t="shared" ca="1" si="10"/>
        <v>0</v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>HERRAMIENTAS, IMPLEMENTOS Y UTENSILIOS</v>
      </c>
      <c r="B96" s="48" t="str">
        <f ca="1"/>
        <v>Rack de piso con bastidor</v>
      </c>
      <c r="C96" s="48" t="str">
        <f ca="1"/>
        <v>E</v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>HERRAMIENTAS, IMPLEMENTOS Y UTENSILIOS</v>
      </c>
      <c r="U96" s="39" t="str">
        <f t="shared" ca="1" si="6"/>
        <v>HERRAMIENTAS, IMPLEMENTOS Y UTENSILIOS</v>
      </c>
      <c r="V96" s="38" t="str">
        <f t="shared" ca="1" si="6"/>
        <v>Rack de piso con bastidor</v>
      </c>
      <c r="W96" s="38" t="str">
        <f t="shared" ca="1" si="6"/>
        <v>E</v>
      </c>
      <c r="X96" s="38" cm="1">
        <f t="array" aca="1" ref="X96" ca="1">IFERROR(_xlfn.IFS(W96="E",1,W96="G/2",$I$3/2,W96="G/5",$I$3/5,W96="G/10",$I$3/10,W96="i",$I$3),"")</f>
        <v>1</v>
      </c>
      <c r="Y96" s="136">
        <f t="shared" ca="1" si="8"/>
        <v>0</v>
      </c>
      <c r="Z96" s="48">
        <f t="shared" ca="1" si="9"/>
        <v>0</v>
      </c>
      <c r="AA96" s="110">
        <f t="shared" ca="1" si="10"/>
        <v>1.5</v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>HERRAMIENTAS, IMPLEMENTOS Y UTENSILIOS</v>
      </c>
      <c r="B97" s="48" t="str">
        <f ca="1"/>
        <v>Set de alicates</v>
      </c>
      <c r="C97" s="48" t="str">
        <f ca="1"/>
        <v>G/2</v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>HERRAMIENTAS, IMPLEMENTOS Y UTENSILIOS</v>
      </c>
      <c r="U97" s="39" t="str">
        <f t="shared" ca="1" si="6"/>
        <v>HERRAMIENTAS, IMPLEMENTOS Y UTENSILIOS</v>
      </c>
      <c r="V97" s="38" t="str">
        <f t="shared" ca="1" si="6"/>
        <v>Set de alicates</v>
      </c>
      <c r="W97" s="38" t="str">
        <f t="shared" ca="1" si="6"/>
        <v>G/2</v>
      </c>
      <c r="X97" s="38" cm="1">
        <f t="array" aca="1" ref="X97" ca="1">IFERROR(_xlfn.IFS(W97="E",1,W97="G/2",$I$3/2,W97="G/5",$I$3/5,W97="G/10",$I$3/10,W97="i",$I$3),"")</f>
        <v>0</v>
      </c>
      <c r="Y97" s="136">
        <f t="shared" ca="1" si="8"/>
        <v>0</v>
      </c>
      <c r="Z97" s="48">
        <f t="shared" ca="1" si="9"/>
        <v>0</v>
      </c>
      <c r="AA97" s="110">
        <f t="shared" ca="1" si="10"/>
        <v>0</v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>HERRAMIENTAS, IMPLEMENTOS Y UTENSILIOS</v>
      </c>
      <c r="B98" s="48" t="str">
        <f ca="1"/>
        <v>Set de destornilladores cruz</v>
      </c>
      <c r="C98" s="48" t="str">
        <f ca="1"/>
        <v>G/2</v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>HERRAMIENTAS, IMPLEMENTOS Y UTENSILIOS</v>
      </c>
      <c r="U98" s="39" t="str">
        <f t="shared" ca="1" si="6"/>
        <v>HERRAMIENTAS, IMPLEMENTOS Y UTENSILIOS</v>
      </c>
      <c r="V98" s="38" t="str">
        <f t="shared" ca="1" si="6"/>
        <v>Set de destornilladores cruz</v>
      </c>
      <c r="W98" s="38" t="str">
        <f t="shared" ca="1" si="6"/>
        <v>G/2</v>
      </c>
      <c r="X98" s="38" cm="1">
        <f t="array" aca="1" ref="X98" ca="1">IFERROR(_xlfn.IFS(W98="E",1,W98="G/2",$I$3/2,W98="G/5",$I$3/5,W98="G/10",$I$3/10,W98="i",$I$3),"")</f>
        <v>0</v>
      </c>
      <c r="Y98" s="136">
        <f t="shared" ca="1" si="8"/>
        <v>0</v>
      </c>
      <c r="Z98" s="48">
        <f t="shared" ca="1" si="9"/>
        <v>0</v>
      </c>
      <c r="AA98" s="110">
        <f t="shared" ca="1" si="10"/>
        <v>0</v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>HERRAMIENTAS, IMPLEMENTOS Y UTENSILIOS</v>
      </c>
      <c r="B99" s="48" t="str">
        <f ca="1"/>
        <v xml:space="preserve">Set de destornilladores paleta </v>
      </c>
      <c r="C99" s="48" t="str">
        <f ca="1"/>
        <v>G/2</v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>HERRAMIENTAS, IMPLEMENTOS Y UTENSILIOS</v>
      </c>
      <c r="U99" s="39" t="str">
        <f t="shared" ca="1" si="6"/>
        <v>HERRAMIENTAS, IMPLEMENTOS Y UTENSILIOS</v>
      </c>
      <c r="V99" s="38" t="str">
        <f t="shared" ca="1" si="6"/>
        <v xml:space="preserve">Set de destornilladores paleta </v>
      </c>
      <c r="W99" s="38" t="str">
        <f t="shared" ca="1" si="6"/>
        <v>G/2</v>
      </c>
      <c r="X99" s="38" cm="1">
        <f t="array" aca="1" ref="X99" ca="1">IFERROR(_xlfn.IFS(W99="E",1,W99="G/2",$I$3/2,W99="G/5",$I$3/5,W99="G/10",$I$3/10,W99="i",$I$3),"")</f>
        <v>0</v>
      </c>
      <c r="Y99" s="136">
        <f t="shared" ca="1" si="8"/>
        <v>0</v>
      </c>
      <c r="Z99" s="48">
        <f t="shared" ca="1" si="9"/>
        <v>0</v>
      </c>
      <c r="AA99" s="110">
        <f t="shared" ca="1" si="10"/>
        <v>0</v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>HERRAMIENTAS, IMPLEMENTOS Y UTENSILIOS</v>
      </c>
      <c r="B100" s="48" t="str">
        <f ca="1"/>
        <v>Set de destornilladores perilleros</v>
      </c>
      <c r="C100" s="48" t="str">
        <f ca="1"/>
        <v>G/2</v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>HERRAMIENTAS, IMPLEMENTOS Y UTENSILIOS</v>
      </c>
      <c r="U100" s="39" t="str">
        <f t="shared" ca="1" si="6"/>
        <v>HERRAMIENTAS, IMPLEMENTOS Y UTENSILIOS</v>
      </c>
      <c r="V100" s="38" t="str">
        <f t="shared" ca="1" si="6"/>
        <v>Set de destornilladores perilleros</v>
      </c>
      <c r="W100" s="38" t="str">
        <f t="shared" ca="1" si="6"/>
        <v>G/2</v>
      </c>
      <c r="X100" s="38" cm="1">
        <f t="array" aca="1" ref="X100" ca="1">IFERROR(_xlfn.IFS(W100="E",1,W100="G/2",$I$3/2,W100="G/5",$I$3/5,W100="G/10",$I$3/10,W100="i",$I$3),"")</f>
        <v>0</v>
      </c>
      <c r="Y100" s="136">
        <f t="shared" ca="1" si="8"/>
        <v>0</v>
      </c>
      <c r="Z100" s="48">
        <f t="shared" ca="1" si="9"/>
        <v>0</v>
      </c>
      <c r="AA100" s="110">
        <f t="shared" ca="1" si="10"/>
        <v>0</v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>HERRAMIENTAS, IMPLEMENTOS Y UTENSILIOS</v>
      </c>
      <c r="B101" s="48" t="str">
        <f ca="1"/>
        <v>Set de llaves</v>
      </c>
      <c r="C101" s="48" t="str">
        <f ca="1"/>
        <v>G/2</v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>HERRAMIENTAS, IMPLEMENTOS Y UTENSILIOS</v>
      </c>
      <c r="U101" s="39" t="str">
        <f t="shared" ca="1" si="6"/>
        <v>HERRAMIENTAS, IMPLEMENTOS Y UTENSILIOS</v>
      </c>
      <c r="V101" s="38" t="str">
        <f t="shared" ca="1" si="6"/>
        <v>Set de llaves</v>
      </c>
      <c r="W101" s="38" t="str">
        <f t="shared" ca="1" si="6"/>
        <v>G/2</v>
      </c>
      <c r="X101" s="38" cm="1">
        <f t="array" aca="1" ref="X101" ca="1">IFERROR(_xlfn.IFS(W101="E",1,W101="G/2",$I$3/2,W101="G/5",$I$3/5,W101="G/10",$I$3/10,W101="i",$I$3),"")</f>
        <v>0</v>
      </c>
      <c r="Y101" s="136">
        <f t="shared" ca="1" si="8"/>
        <v>0</v>
      </c>
      <c r="Z101" s="48">
        <f t="shared" ca="1" si="9"/>
        <v>0</v>
      </c>
      <c r="AA101" s="110">
        <f t="shared" ca="1" si="10"/>
        <v>0</v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>HERRAMIENTAS, IMPLEMENTOS Y UTENSILIOS</v>
      </c>
      <c r="B102" s="48" t="str">
        <f ca="1"/>
        <v>Sopladora</v>
      </c>
      <c r="C102" s="48" t="str">
        <f ca="1"/>
        <v>G/10</v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>HERRAMIENTAS, IMPLEMENTOS Y UTENSILIOS</v>
      </c>
      <c r="U102" s="39" t="str">
        <f t="shared" ca="1" si="6"/>
        <v>HERRAMIENTAS, IMPLEMENTOS Y UTENSILIOS</v>
      </c>
      <c r="V102" s="38" t="str">
        <f t="shared" ca="1" si="6"/>
        <v>Sopladora</v>
      </c>
      <c r="W102" s="38" t="str">
        <f t="shared" ca="1" si="6"/>
        <v>G/10</v>
      </c>
      <c r="X102" s="38" cm="1">
        <f t="array" aca="1" ref="X102" ca="1">IFERROR(_xlfn.IFS(W102="E",1,W102="G/2",$I$3/2,W102="G/5",$I$3/5,W102="G/10",$I$3/10,W102="i",$I$3),"")</f>
        <v>0</v>
      </c>
      <c r="Y102" s="136">
        <f t="shared" ca="1" si="8"/>
        <v>0</v>
      </c>
      <c r="Z102" s="48">
        <f t="shared" ca="1" si="9"/>
        <v>0</v>
      </c>
      <c r="AA102" s="110">
        <f t="shared" ca="1" si="10"/>
        <v>0</v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>HERRAMIENTAS, IMPLEMENTOS Y UTENSILIOS</v>
      </c>
      <c r="B103" s="48" t="str">
        <f ca="1"/>
        <v>Soporte regleta Krone</v>
      </c>
      <c r="C103" s="48" t="str">
        <f ca="1"/>
        <v>G/2</v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>HERRAMIENTAS, IMPLEMENTOS Y UTENSILIOS</v>
      </c>
      <c r="U103" s="39" t="str">
        <f t="shared" ca="1" si="6"/>
        <v>HERRAMIENTAS, IMPLEMENTOS Y UTENSILIOS</v>
      </c>
      <c r="V103" s="38" t="str">
        <f t="shared" ca="1" si="6"/>
        <v>Soporte regleta Krone</v>
      </c>
      <c r="W103" s="38" t="str">
        <f t="shared" ca="1" si="6"/>
        <v>G/2</v>
      </c>
      <c r="X103" s="38" cm="1">
        <f t="array" aca="1" ref="X103" ca="1">IFERROR(_xlfn.IFS(W103="E",1,W103="G/2",$I$3/2,W103="G/5",$I$3/5,W103="G/10",$I$3/10,W103="i",$I$3),"")</f>
        <v>0</v>
      </c>
      <c r="Y103" s="136">
        <f t="shared" ca="1" si="8"/>
        <v>0</v>
      </c>
      <c r="Z103" s="48">
        <f t="shared" ca="1" si="9"/>
        <v>0</v>
      </c>
      <c r="AA103" s="110">
        <f t="shared" ca="1" si="10"/>
        <v>0</v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>HERRAMIENTAS, IMPLEMENTOS Y UTENSILIOS</v>
      </c>
      <c r="B104" s="48" t="str">
        <f ca="1"/>
        <v>Taladro portátil para brocas de 0,1-13 mm</v>
      </c>
      <c r="C104" s="48" t="str">
        <f ca="1"/>
        <v>G/5</v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>HERRAMIENTAS, IMPLEMENTOS Y UTENSILIOS</v>
      </c>
      <c r="U104" s="39" t="str">
        <f t="shared" ca="1" si="6"/>
        <v>HERRAMIENTAS, IMPLEMENTOS Y UTENSILIOS</v>
      </c>
      <c r="V104" s="38" t="str">
        <f t="shared" ca="1" si="6"/>
        <v>Taladro portátil para brocas de 0,1-13 mm</v>
      </c>
      <c r="W104" s="38" t="str">
        <f t="shared" ca="1" si="6"/>
        <v>G/5</v>
      </c>
      <c r="X104" s="38" cm="1">
        <f t="array" aca="1" ref="X104" ca="1">IFERROR(_xlfn.IFS(W104="E",1,W104="G/2",$I$3/2,W104="G/5",$I$3/5,W104="G/10",$I$3/10,W104="i",$I$3),"")</f>
        <v>0</v>
      </c>
      <c r="Y104" s="136">
        <f t="shared" ca="1" si="8"/>
        <v>0</v>
      </c>
      <c r="Z104" s="48">
        <f t="shared" ca="1" si="9"/>
        <v>0</v>
      </c>
      <c r="AA104" s="110">
        <f t="shared" ca="1" si="10"/>
        <v>0</v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>MATERIAL INTERACTIVO (DIDÁCTICO)</v>
      </c>
      <c r="B105" s="48" t="str">
        <f ca="1"/>
        <v>Computadores</v>
      </c>
      <c r="C105" s="48" t="str">
        <f ca="1"/>
        <v>G/2</v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>MATERIAL INTERACTIVO (DIDÁCTICO)</v>
      </c>
      <c r="U105" s="39" t="str">
        <f t="shared" ca="1" si="6"/>
        <v>MATERIAL INTERACTIVO (DIDÁCTICO)</v>
      </c>
      <c r="V105" s="38" t="str">
        <f t="shared" ca="1" si="6"/>
        <v>Computadores</v>
      </c>
      <c r="W105" s="38" t="str">
        <f t="shared" ca="1" si="6"/>
        <v>G/2</v>
      </c>
      <c r="X105" s="38" cm="1">
        <f t="array" aca="1" ref="X105" ca="1">IFERROR(_xlfn.IFS(W105="E",1,W105="G/2",$I$3/2,W105="G/5",$I$3/5,W105="G/10",$I$3/10,W105="i",$I$3),"")</f>
        <v>0</v>
      </c>
      <c r="Y105" s="136">
        <f t="shared" ca="1" si="8"/>
        <v>0</v>
      </c>
      <c r="Z105" s="48">
        <f t="shared" ca="1" si="9"/>
        <v>0</v>
      </c>
      <c r="AA105" s="110">
        <f t="shared" ca="1" si="10"/>
        <v>0</v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>MATERIAL INTERACTIVO (DIDÁCTICO)</v>
      </c>
      <c r="B106" s="48" t="str">
        <f ca="1"/>
        <v>Convención binario, decimal, xexagecimal</v>
      </c>
      <c r="C106" s="48" t="str">
        <f ca="1"/>
        <v>G/5</v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>MATERIAL INTERACTIVO (DIDÁCTICO)</v>
      </c>
      <c r="U106" s="39" t="str">
        <f t="shared" ca="1" si="6"/>
        <v>MATERIAL INTERACTIVO (DIDÁCTICO)</v>
      </c>
      <c r="V106" s="38" t="str">
        <f t="shared" ca="1" si="6"/>
        <v>Convención binario, decimal, xexagecimal</v>
      </c>
      <c r="W106" s="38" t="str">
        <f t="shared" ca="1" si="6"/>
        <v>G/5</v>
      </c>
      <c r="X106" s="38" cm="1">
        <f t="array" aca="1" ref="X106" ca="1">IFERROR(_xlfn.IFS(W106="E",1,W106="G/2",$I$3/2,W106="G/5",$I$3/5,W106="G/10",$I$3/10,W106="i",$I$3),"")</f>
        <v>0</v>
      </c>
      <c r="Y106" s="136">
        <f t="shared" ca="1" si="8"/>
        <v>0</v>
      </c>
      <c r="Z106" s="48">
        <f t="shared" ca="1" si="9"/>
        <v>0</v>
      </c>
      <c r="AA106" s="110">
        <f t="shared" ca="1" si="10"/>
        <v>0</v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>MATERIAL INTERACTIVO (DIDÁCTICO)</v>
      </c>
      <c r="B107" s="48" t="str">
        <f ca="1"/>
        <v xml:space="preserve">Postación </v>
      </c>
      <c r="C107" s="48" t="str">
        <f ca="1"/>
        <v>E</v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>MATERIAL INTERACTIVO (DIDÁCTICO)</v>
      </c>
      <c r="U107" s="39" t="str">
        <f t="shared" ca="1" si="6"/>
        <v>MATERIAL INTERACTIVO (DIDÁCTICO)</v>
      </c>
      <c r="V107" s="38" t="str">
        <f t="shared" ca="1" si="6"/>
        <v xml:space="preserve">Postación </v>
      </c>
      <c r="W107" s="38" t="str">
        <f t="shared" ca="1" si="6"/>
        <v>E</v>
      </c>
      <c r="X107" s="38" cm="1">
        <f t="array" aca="1" ref="X107" ca="1">IFERROR(_xlfn.IFS(W107="E",1,W107="G/2",$I$3/2,W107="G/5",$I$3/5,W107="G/10",$I$3/10,W107="i",$I$3),"")</f>
        <v>1</v>
      </c>
      <c r="Y107" s="136">
        <f t="shared" ca="1" si="8"/>
        <v>0</v>
      </c>
      <c r="Z107" s="48">
        <f t="shared" ca="1" si="9"/>
        <v>0</v>
      </c>
      <c r="AA107" s="110">
        <f t="shared" ca="1" si="10"/>
        <v>1.5</v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>SOFTWARE</v>
      </c>
      <c r="B108" s="48" t="str">
        <f ca="1"/>
        <v>Google Earth</v>
      </c>
      <c r="C108" s="48" t="str">
        <f ca="1"/>
        <v>E</v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>SOFTWARE</v>
      </c>
      <c r="U108" s="39" t="str">
        <f t="shared" ca="1" si="6"/>
        <v>SOFTWARE</v>
      </c>
      <c r="V108" s="38" t="str">
        <f t="shared" ca="1" si="6"/>
        <v>Google Earth</v>
      </c>
      <c r="W108" s="38" t="str">
        <f t="shared" ca="1" si="6"/>
        <v>E</v>
      </c>
      <c r="X108" s="38" cm="1">
        <f t="array" aca="1" ref="X108" ca="1">IFERROR(_xlfn.IFS(W108="E",1,W108="G/2",$I$3/2,W108="G/5",$I$3/5,W108="G/10",$I$3/10,W108="i",$I$3),"")</f>
        <v>1</v>
      </c>
      <c r="Y108" s="136">
        <f t="shared" ca="1" si="8"/>
        <v>0</v>
      </c>
      <c r="Z108" s="48">
        <f t="shared" ca="1" si="9"/>
        <v>0</v>
      </c>
      <c r="AA108" s="110">
        <f t="shared" ca="1" si="10"/>
        <v>1.5</v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>SOFTWARE</v>
      </c>
      <c r="B109" s="48" t="str">
        <f ca="1"/>
        <v>Radio mobile</v>
      </c>
      <c r="C109" s="48" t="str">
        <f ca="1"/>
        <v>E</v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>SOFTWARE</v>
      </c>
      <c r="U109" s="39" t="str">
        <f t="shared" ca="1" si="6"/>
        <v>SOFTWARE</v>
      </c>
      <c r="V109" s="38" t="str">
        <f t="shared" ca="1" si="6"/>
        <v>Radio mobile</v>
      </c>
      <c r="W109" s="38" t="str">
        <f t="shared" ca="1" si="6"/>
        <v>E</v>
      </c>
      <c r="X109" s="38" cm="1">
        <f t="array" aca="1" ref="X109" ca="1">IFERROR(_xlfn.IFS(W109="E",1,W109="G/2",$I$3/2,W109="G/5",$I$3/5,W109="G/10",$I$3/10,W109="i",$I$3),"")</f>
        <v>1</v>
      </c>
      <c r="Y109" s="136">
        <f t="shared" ca="1" si="8"/>
        <v>0</v>
      </c>
      <c r="Z109" s="48">
        <f t="shared" ca="1" si="9"/>
        <v>0</v>
      </c>
      <c r="AA109" s="110">
        <f t="shared" ca="1" si="10"/>
        <v>1.5</v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>SOFTWARE</v>
      </c>
      <c r="B110" s="48" t="str">
        <f ca="1"/>
        <v>Xirio</v>
      </c>
      <c r="C110" s="48" t="str">
        <f ca="1"/>
        <v>E</v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>SOFTWARE</v>
      </c>
      <c r="U110" s="39" t="str">
        <f t="shared" ca="1" si="6"/>
        <v>SOFTWARE</v>
      </c>
      <c r="V110" s="38" t="str">
        <f t="shared" ca="1" si="6"/>
        <v>Xirio</v>
      </c>
      <c r="W110" s="38" t="str">
        <f t="shared" ca="1" si="6"/>
        <v>E</v>
      </c>
      <c r="X110" s="38" cm="1">
        <f t="array" aca="1" ref="X110" ca="1">IFERROR(_xlfn.IFS(W110="E",1,W110="G/2",$I$3/2,W110="G/5",$I$3/5,W110="G/10",$I$3/10,W110="i",$I$3),"")</f>
        <v>1</v>
      </c>
      <c r="Y110" s="136">
        <f t="shared" ca="1" si="8"/>
        <v>0</v>
      </c>
      <c r="Z110" s="48">
        <f t="shared" ca="1" si="9"/>
        <v>0</v>
      </c>
      <c r="AA110" s="110">
        <f t="shared" ca="1" si="10"/>
        <v>1.5</v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3" priority="1">
      <formula>$S10="MÁQUINAS Y EQUIPOS"</formula>
    </cfRule>
    <cfRule type="expression" dxfId="42" priority="2">
      <formula>$S10="SOFTWARE"</formula>
    </cfRule>
    <cfRule type="expression" dxfId="41" priority="3">
      <formula>$S10="MATERIAL INTERACTIVO (DIDÁCTICO)"</formula>
    </cfRule>
    <cfRule type="expression" dxfId="40" priority="4">
      <formula>$S10="HERRAMIENTAS, IMPLEMENTOS Y UTENSILIOS"</formula>
    </cfRule>
    <cfRule type="expression" dxfId="39" priority="5">
      <formula>$S10="INSTRUMENTOS"</formula>
    </cfRule>
  </conditionalFormatting>
  <conditionalFormatting sqref="B2:H2 E3">
    <cfRule type="containsText" dxfId="38" priority="17" operator="containsText" text="INGRESE RBD CORRECTO">
      <formula>NOT(ISERROR(SEARCH("INGRESE RBD CORRECTO",B2)))</formula>
    </cfRule>
  </conditionalFormatting>
  <conditionalFormatting sqref="Y1:Y2 AB3:AB7 Y10:Y1048576">
    <cfRule type="cellIs" dxfId="37" priority="13" stopIfTrue="1" operator="equal">
      <formula>0</formula>
    </cfRule>
  </conditionalFormatting>
  <conditionalFormatting sqref="Y11:Y2349">
    <cfRule type="cellIs" dxfId="36" priority="14" stopIfTrue="1" operator="equal">
      <formula>$AA11</formula>
    </cfRule>
    <cfRule type="cellIs" dxfId="35" priority="15" stopIfTrue="1" operator="lessThan">
      <formula>$AA11</formula>
    </cfRule>
    <cfRule type="cellIs" dxfId="34" priority="16" stopIfTrue="1" operator="greaterThan">
      <formula>$AA11</formula>
    </cfRule>
  </conditionalFormatting>
  <conditionalFormatting sqref="Z11:Z2349">
    <cfRule type="cellIs" dxfId="33" priority="9" operator="equal">
      <formula>0</formula>
    </cfRule>
    <cfRule type="cellIs" dxfId="32" priority="10" operator="equal">
      <formula>1.5</formula>
    </cfRule>
    <cfRule type="cellIs" dxfId="31" priority="11" operator="lessThan">
      <formula>1.5</formula>
    </cfRule>
    <cfRule type="cellIs" dxfId="30" priority="12" operator="greaterThan">
      <formula>1.5</formula>
    </cfRule>
  </conditionalFormatting>
  <conditionalFormatting sqref="AC11:AC1114">
    <cfRule type="containsText" dxfId="29" priority="6" operator="containsText" text="REVISAR">
      <formula>NOT(ISERROR(SEARCH("REVISAR",AC11)))</formula>
    </cfRule>
    <cfRule type="cellIs" dxfId="28" priority="7" operator="equal">
      <formula>"AC11=ALTERNATIVO"</formula>
    </cfRule>
  </conditionalFormatting>
  <conditionalFormatting sqref="AG3:AJ3">
    <cfRule type="cellIs" dxfId="27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TELECOMUNICACIONES'!A2</f>
        <v>ESTABLECIMIENTO</v>
      </c>
      <c r="B1" s="195" t="str">
        <f>'Especialidad TELECOMUNICACIONES'!B2</f>
        <v>INGRESE RBD CORRECTO</v>
      </c>
      <c r="C1" s="196"/>
      <c r="D1" s="196"/>
      <c r="E1" s="196"/>
      <c r="F1" s="196"/>
      <c r="G1" s="196"/>
      <c r="H1" s="196"/>
      <c r="I1" s="197"/>
      <c r="J1" s="3"/>
      <c r="M1"/>
    </row>
    <row r="2" spans="1:13" ht="71.099999999999994" customHeight="1">
      <c r="A2" s="100" t="str">
        <f>'Especialidad TELECOMUNICACIONES'!A3</f>
        <v>RBD</v>
      </c>
      <c r="B2" s="101">
        <f>'Especialidad TELECOMUNICACIONES'!B3</f>
        <v>0</v>
      </c>
      <c r="C2" s="198" t="str">
        <f>'Especialidad TELECOMUNICACIONES'!C3</f>
        <v xml:space="preserve">MATRÍCULA INFORMADA 2023 ESPECIALIDAD 
(incluye todas sus menciones): </v>
      </c>
      <c r="D2" s="199"/>
      <c r="E2" s="103" t="str">
        <f>'Especialidad TELECOMUNICACIONES'!E3</f>
        <v>INGRESE RBD CORRECTO</v>
      </c>
      <c r="F2" s="200" t="s">
        <v>28</v>
      </c>
      <c r="G2" s="200"/>
      <c r="H2" s="198">
        <f>'Especialidad TELECOMUNICACIONES'!I3</f>
        <v>0</v>
      </c>
      <c r="I2" s="201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1278</v>
      </c>
      <c r="B4" s="237" t="s">
        <v>1279</v>
      </c>
      <c r="C4" s="235"/>
      <c r="D4" s="235"/>
      <c r="E4" s="235"/>
      <c r="F4" s="235"/>
      <c r="G4" s="235"/>
      <c r="H4" s="235"/>
      <c r="I4" s="236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3" t="s">
        <v>31</v>
      </c>
      <c r="B6" s="193"/>
      <c r="C6" s="193"/>
      <c r="D6" s="193"/>
      <c r="E6" s="193"/>
      <c r="F6" s="193"/>
      <c r="G6" s="193"/>
      <c r="H6" s="193"/>
      <c r="I6" s="194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1280</v>
      </c>
      <c r="D10" s="67" t="s">
        <v>1281</v>
      </c>
      <c r="E10" s="67" t="s">
        <v>1282</v>
      </c>
      <c r="F10" s="67" t="s">
        <v>1283</v>
      </c>
      <c r="G10" s="67" t="s">
        <v>40</v>
      </c>
      <c r="H10" s="67" t="s">
        <v>1284</v>
      </c>
      <c r="I10" s="67" t="s">
        <v>1285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n5+Copfq7fEgc/X5TmKtSlO0Sb6XRu7zmRC22iRsNHJ65JC4f8aytwFG19hdIAnz7KM+LLO0avJIqCY+GVokFw==" saltValue="ErCgdMMeq/kVi78NKyfZrg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6" priority="28">
      <formula>$L11="MÁQUINAS Y EQUIPOS"</formula>
    </cfRule>
    <cfRule type="expression" dxfId="25" priority="29">
      <formula>$L11="SOFTWARE"</formula>
    </cfRule>
    <cfRule type="expression" dxfId="24" priority="30">
      <formula>$L11="MATERIAL INTERACTIVO (DIDÁCTICO)"</formula>
    </cfRule>
    <cfRule type="expression" dxfId="23" priority="31">
      <formula>$L11="HERRAMIENTAS, IMPLEMENTOS Y UTENSILIOS"</formula>
    </cfRule>
    <cfRule type="expression" dxfId="22" priority="32">
      <formula>$L11="INSTRUMENTOS"</formula>
    </cfRule>
  </conditionalFormatting>
  <conditionalFormatting sqref="B1">
    <cfRule type="containsText" dxfId="21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VERIF'!$J$2:$J$11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3"/>
      <c r="C1" s="203"/>
      <c r="D1" s="203"/>
      <c r="E1" s="203"/>
      <c r="F1" s="203"/>
      <c r="G1" s="203"/>
      <c r="H1" s="203"/>
      <c r="N1"/>
      <c r="O1"/>
      <c r="P1"/>
    </row>
    <row r="2" spans="1:18" ht="18">
      <c r="A2" s="165" t="s">
        <v>25</v>
      </c>
      <c r="B2" s="204" t="str">
        <f>IFERROR(VLOOKUP(B3,Matricula!A:B,2,0), "INGRESE RBD CORRECTO")</f>
        <v>INGRESE RBD CORRECTO</v>
      </c>
      <c r="C2" s="204"/>
      <c r="D2" s="204"/>
      <c r="E2" s="204"/>
      <c r="F2" s="204"/>
      <c r="G2" s="204"/>
      <c r="H2" s="204"/>
      <c r="N2"/>
      <c r="O2"/>
      <c r="P2"/>
    </row>
    <row r="3" spans="1:18" ht="57">
      <c r="A3" s="78" t="s">
        <v>26</v>
      </c>
      <c r="B3" s="153">
        <f>'Especialidad TELECOMUNICACIONES'!B3</f>
        <v>0</v>
      </c>
      <c r="C3" s="184" t="s">
        <v>27</v>
      </c>
      <c r="D3" s="184"/>
      <c r="E3" s="154" t="str">
        <f>'Especialidad TELECOMUNICACIONES'!E3</f>
        <v>INGRESE RBD CORRECTO</v>
      </c>
      <c r="F3" s="184" t="s">
        <v>28</v>
      </c>
      <c r="G3" s="184"/>
      <c r="H3" s="155">
        <f>'Especialidad TELECOMUNICACIONES'!I3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1286</v>
      </c>
      <c r="R8" s="162" t="e">
        <f>AVERAGE(Q11:Q267)</f>
        <v>#DIV/0!</v>
      </c>
    </row>
    <row r="9" spans="1:18" ht="18">
      <c r="A9" s="205" t="str">
        <f>'Innovacion TELECOMUNICACIONES'!A6</f>
        <v>TELECOMUNICACIONES</v>
      </c>
      <c r="B9" s="205"/>
      <c r="C9" s="205"/>
      <c r="D9" s="205"/>
      <c r="E9" s="205"/>
      <c r="F9" s="205"/>
      <c r="G9" s="205"/>
      <c r="H9" s="205"/>
      <c r="L9" s="2"/>
      <c r="N9" s="202" t="s">
        <v>1287</v>
      </c>
      <c r="O9" s="202"/>
      <c r="P9" s="202"/>
    </row>
    <row r="10" spans="1:18" ht="95.1">
      <c r="A10" s="167" t="str" cm="1">
        <f t="array" ref="A10:I105">'Innovacion TELECOMUNICACIONES'!A10:I105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1288</v>
      </c>
      <c r="O10" s="163" t="s">
        <v>1289</v>
      </c>
      <c r="P10" s="163" t="s">
        <v>1290</v>
      </c>
      <c r="Q10" s="163" t="s">
        <v>1291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20" priority="1">
      <formula>$L11="MÁQUINAS Y EQUIPOS"</formula>
    </cfRule>
    <cfRule type="expression" dxfId="19" priority="2">
      <formula>$L11="SOFTWARE"</formula>
    </cfRule>
    <cfRule type="expression" dxfId="18" priority="3">
      <formula>$L11="MATERIAL INTERACTIVO (DIDÁCTICO)"</formula>
    </cfRule>
    <cfRule type="expression" dxfId="17" priority="4">
      <formula>$L11="HERRAMIENTAS, IMPLEMENTOS Y UTENSILIOS"</formula>
    </cfRule>
    <cfRule type="expression" dxfId="16" priority="5">
      <formula>$L11="INSTRUMENTOS"</formula>
    </cfRule>
  </conditionalFormatting>
  <conditionalFormatting sqref="B1:H2 E3">
    <cfRule type="containsText" dxfId="15" priority="6" operator="containsText" text="INGRESE RBD CORRECTO">
      <formula>NOT(ISERROR(SEARCH("INGRESE RBD CORRECTO",B1)))</formula>
    </cfRule>
  </conditionalFormatting>
  <conditionalFormatting sqref="N11:P224">
    <cfRule type="containsBlanks" dxfId="14" priority="10">
      <formula>LEN(TRIM(N11))=0</formula>
    </cfRule>
  </conditionalFormatting>
  <conditionalFormatting sqref="N11:P1048576 N1:P8 N9">
    <cfRule type="containsText" dxfId="13" priority="9" operator="containsText" text="SI">
      <formula>NOT(ISERROR(SEARCH("SI",N1)))</formula>
    </cfRule>
  </conditionalFormatting>
  <conditionalFormatting sqref="N12:P224">
    <cfRule type="containsText" dxfId="12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TELECOMUNICACIONES'!A2</f>
        <v>ESTABLECIMIENTO</v>
      </c>
      <c r="B1" s="214" t="str">
        <f>'Especialidad TELECOMUNICACIONES'!B2</f>
        <v>INGRESE RBD CORRECTO</v>
      </c>
      <c r="C1" s="215"/>
      <c r="D1" s="215"/>
      <c r="E1" s="215"/>
      <c r="F1" s="215"/>
      <c r="G1" s="216"/>
    </row>
    <row r="2" spans="1:7" ht="75" customHeight="1">
      <c r="A2" s="100" t="str">
        <f>'Especialidad TELECOMUNICACIONES'!A3</f>
        <v>RBD</v>
      </c>
      <c r="B2" s="101">
        <f>'Especialidad TELECOMUNICACIONES'!B3</f>
        <v>0</v>
      </c>
      <c r="C2" s="102" t="str">
        <f>'Especialidad TELECOMUNICACIONES'!C3</f>
        <v xml:space="preserve">MATRÍCULA INFORMADA 2023 ESPECIALIDAD 
(incluye todas sus menciones): </v>
      </c>
      <c r="D2" s="103" t="str">
        <f>'Especialidad TELECOMUNICACIONES'!E3</f>
        <v>INGRESE RBD CORRECTO</v>
      </c>
      <c r="E2" s="90" t="s">
        <v>28</v>
      </c>
      <c r="F2" s="198">
        <f>'Especialidad TELECOMUNICACIONES'!I3</f>
        <v>0</v>
      </c>
      <c r="G2" s="201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2" t="s">
        <v>29</v>
      </c>
      <c r="B4" s="238" t="s">
        <v>1292</v>
      </c>
      <c r="C4" s="208"/>
      <c r="D4" s="208"/>
      <c r="E4" s="208"/>
      <c r="F4" s="208"/>
      <c r="G4" s="209"/>
    </row>
    <row r="5" spans="1:7" ht="249.95" customHeight="1">
      <c r="A5" s="182"/>
      <c r="B5" s="210"/>
      <c r="C5" s="211"/>
      <c r="D5" s="211"/>
      <c r="E5" s="211"/>
      <c r="F5" s="211"/>
      <c r="G5" s="212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3" t="s">
        <v>1293</v>
      </c>
      <c r="B7" s="213"/>
      <c r="C7" s="213"/>
      <c r="D7" s="213"/>
      <c r="E7" s="213"/>
      <c r="F7" s="213"/>
      <c r="G7" s="213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07" t="s">
        <v>1294</v>
      </c>
      <c r="D9" s="207"/>
      <c r="E9" s="69" t="s">
        <v>1295</v>
      </c>
      <c r="F9" s="69" t="s">
        <v>1296</v>
      </c>
      <c r="G9" s="90" t="s">
        <v>1297</v>
      </c>
    </row>
    <row r="10" spans="1:7" ht="18">
      <c r="A10" s="89">
        <v>1</v>
      </c>
      <c r="B10" s="88"/>
      <c r="C10" s="206"/>
      <c r="D10" s="206"/>
      <c r="E10" s="96"/>
      <c r="F10" s="88"/>
      <c r="G10" s="91"/>
    </row>
    <row r="11" spans="1:7" ht="18">
      <c r="A11" s="89">
        <v>2</v>
      </c>
      <c r="B11" s="88"/>
      <c r="C11" s="206"/>
      <c r="D11" s="206"/>
      <c r="E11" s="96"/>
      <c r="F11" s="88"/>
      <c r="G11" s="91"/>
    </row>
    <row r="12" spans="1:7" ht="18">
      <c r="A12" s="89">
        <v>3</v>
      </c>
      <c r="B12" s="88"/>
      <c r="C12" s="206"/>
      <c r="D12" s="206"/>
      <c r="E12" s="96"/>
      <c r="F12" s="88"/>
      <c r="G12" s="91"/>
    </row>
    <row r="13" spans="1:7" ht="18">
      <c r="A13" s="89">
        <v>4</v>
      </c>
      <c r="B13" s="88"/>
      <c r="C13" s="206"/>
      <c r="D13" s="206"/>
      <c r="E13" s="96"/>
      <c r="F13" s="88"/>
      <c r="G13" s="91"/>
    </row>
    <row r="14" spans="1:7" ht="18">
      <c r="A14" s="89">
        <v>5</v>
      </c>
      <c r="B14" s="88"/>
      <c r="C14" s="206"/>
      <c r="D14" s="206"/>
      <c r="E14" s="96"/>
      <c r="F14" s="88"/>
      <c r="G14" s="91"/>
    </row>
    <row r="15" spans="1:7" ht="20.100000000000001">
      <c r="A15" s="72"/>
      <c r="B15" s="72"/>
      <c r="C15" s="92" t="s">
        <v>1298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1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2024-09-06T19:36:52Z</dcterms:modified>
  <cp:category/>
  <cp:contentStatus/>
</cp:coreProperties>
</file>